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U:\BNH DRIVE\NWCH - PSF\Docs for PSF Nov 2025\"/>
    </mc:Choice>
  </mc:AlternateContent>
  <xr:revisionPtr revIDLastSave="0" documentId="13_ncr:1_{D073AEF9-E1FB-41E0-937A-73917FC00F8E}" xr6:coauthVersionLast="47" xr6:coauthVersionMax="47" xr10:uidLastSave="{00000000-0000-0000-0000-000000000000}"/>
  <bookViews>
    <workbookView xWindow="-110" yWindow="-110" windowWidth="19420" windowHeight="10300" tabRatio="815" xr2:uid="{00000000-000D-0000-FFFF-FFFF00000000}"/>
  </bookViews>
  <sheets>
    <sheet name="Guidance" sheetId="1" r:id="rId1"/>
    <sheet name="Feedback (Detailed)" sheetId="3" state="hidden" r:id="rId2"/>
    <sheet name="Summary" sheetId="4" r:id="rId3"/>
    <sheet name="BID 1" sheetId="6" r:id="rId4"/>
    <sheet name="BID 2" sheetId="22" r:id="rId5"/>
    <sheet name="BID 3" sheetId="23" r:id="rId6"/>
    <sheet name="BID 4" sheetId="24" r:id="rId7"/>
    <sheet name="BID 5" sheetId="25" r:id="rId8"/>
    <sheet name="BID 6" sheetId="26" r:id="rId9"/>
    <sheet name="Weighted Qual Scores" sheetId="15" r:id="rId10"/>
    <sheet name="Weighted Comm Scores" sheetId="14" r:id="rId11"/>
    <sheet name="Feedback (Basic)" sheetId="2" r:id="rId12"/>
    <sheet name="Completion Report" sheetId="5" r:id="rId13"/>
    <sheet name="1 Page Relative Feedback" sheetId="16" state="hidden"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2" l="1"/>
  <c r="H21" i="26"/>
  <c r="H16" i="26"/>
  <c r="H15" i="26"/>
  <c r="H14" i="26"/>
  <c r="H13" i="26"/>
  <c r="H12" i="26"/>
  <c r="H11" i="26"/>
  <c r="H10" i="26"/>
  <c r="H16" i="25"/>
  <c r="H15" i="25"/>
  <c r="H14" i="25"/>
  <c r="H13" i="25"/>
  <c r="H12" i="25"/>
  <c r="H11" i="25"/>
  <c r="H10" i="25"/>
  <c r="H16" i="24"/>
  <c r="H15" i="24"/>
  <c r="H14" i="24"/>
  <c r="H13" i="24"/>
  <c r="H12" i="24"/>
  <c r="H11" i="24"/>
  <c r="H10" i="24"/>
  <c r="H21" i="23"/>
  <c r="H19" i="23"/>
  <c r="H10" i="23"/>
  <c r="H11" i="23"/>
  <c r="H12" i="23"/>
  <c r="H13" i="23"/>
  <c r="H14" i="23"/>
  <c r="H15" i="23"/>
  <c r="H16" i="23"/>
  <c r="H9" i="23"/>
  <c r="H21" i="22"/>
  <c r="H19" i="22"/>
  <c r="H10" i="22"/>
  <c r="H11" i="22"/>
  <c r="H12" i="22"/>
  <c r="H13" i="22"/>
  <c r="H14" i="22"/>
  <c r="H15" i="22"/>
  <c r="H16" i="22"/>
  <c r="H9" i="22"/>
  <c r="H21" i="6"/>
  <c r="H19" i="6"/>
  <c r="H10" i="6"/>
  <c r="H11" i="6"/>
  <c r="H12" i="6"/>
  <c r="H13" i="6"/>
  <c r="H14" i="6"/>
  <c r="H15" i="6"/>
  <c r="H16" i="6"/>
  <c r="H9" i="6"/>
  <c r="P17" i="4"/>
  <c r="E7" i="6"/>
  <c r="E7" i="25" s="1"/>
  <c r="P7" i="25" s="1"/>
  <c r="D7" i="6"/>
  <c r="C7" i="6"/>
  <c r="L19" i="22"/>
  <c r="K19" i="22" s="1"/>
  <c r="L19" i="6"/>
  <c r="K19" i="6"/>
  <c r="I17" i="15" s="1"/>
  <c r="L19" i="23"/>
  <c r="K19" i="23" s="1"/>
  <c r="L19" i="24"/>
  <c r="L19" i="25"/>
  <c r="L19" i="26"/>
  <c r="L9" i="26"/>
  <c r="L10" i="26"/>
  <c r="L11" i="26"/>
  <c r="L12" i="26"/>
  <c r="K12" i="26" s="1"/>
  <c r="L13" i="26"/>
  <c r="J13" i="26" s="1"/>
  <c r="L14" i="26"/>
  <c r="K14" i="26" s="1"/>
  <c r="L15" i="26"/>
  <c r="K15" i="26" s="1"/>
  <c r="L16" i="26"/>
  <c r="K16" i="26" s="1"/>
  <c r="L9" i="6"/>
  <c r="K9" i="6" s="1"/>
  <c r="L10" i="6"/>
  <c r="K10" i="6" s="1"/>
  <c r="D11" i="4" s="1"/>
  <c r="L11" i="6"/>
  <c r="K11" i="6" s="1"/>
  <c r="D12" i="4" s="1"/>
  <c r="L12" i="6"/>
  <c r="K12" i="6" s="1"/>
  <c r="D13" i="4" s="1"/>
  <c r="L13" i="6"/>
  <c r="L14" i="6"/>
  <c r="L15" i="6"/>
  <c r="L16" i="6"/>
  <c r="L9" i="22"/>
  <c r="L10" i="22"/>
  <c r="K10" i="22" s="1"/>
  <c r="F11" i="4" s="1"/>
  <c r="L11" i="22"/>
  <c r="K11" i="22" s="1"/>
  <c r="F12" i="4" s="1"/>
  <c r="L12" i="22"/>
  <c r="K12" i="22" s="1"/>
  <c r="F13" i="4" s="1"/>
  <c r="L13" i="22"/>
  <c r="L14" i="22"/>
  <c r="K14" i="22" s="1"/>
  <c r="F15" i="4" s="1"/>
  <c r="L15" i="22"/>
  <c r="K15" i="22" s="1"/>
  <c r="F16" i="4" s="1"/>
  <c r="L16" i="22"/>
  <c r="K16" i="22" s="1"/>
  <c r="F17" i="4" s="1"/>
  <c r="L9" i="23"/>
  <c r="K9" i="23" s="1"/>
  <c r="L10" i="23"/>
  <c r="L11" i="23"/>
  <c r="K11" i="23" s="1"/>
  <c r="H12" i="4" s="1"/>
  <c r="L12" i="23"/>
  <c r="J12" i="23" s="1"/>
  <c r="G13" i="4" s="1"/>
  <c r="L13" i="23"/>
  <c r="K13" i="23" s="1"/>
  <c r="H14" i="4" s="1"/>
  <c r="L14" i="23"/>
  <c r="K14" i="23" s="1"/>
  <c r="H15" i="4" s="1"/>
  <c r="L15" i="23"/>
  <c r="J15" i="23" s="1"/>
  <c r="G16" i="4" s="1"/>
  <c r="L16" i="23"/>
  <c r="L9" i="24"/>
  <c r="L10" i="24"/>
  <c r="L11" i="24"/>
  <c r="L12" i="24"/>
  <c r="L13" i="24"/>
  <c r="L14" i="24"/>
  <c r="K14" i="24" s="1"/>
  <c r="J15" i="4" s="1"/>
  <c r="L15" i="24"/>
  <c r="K15" i="24" s="1"/>
  <c r="J16" i="4" s="1"/>
  <c r="L16" i="24"/>
  <c r="K16" i="24" s="1"/>
  <c r="J17" i="4" s="1"/>
  <c r="L9" i="25"/>
  <c r="L10" i="25"/>
  <c r="K10" i="25" s="1"/>
  <c r="L11" i="4" s="1"/>
  <c r="L11" i="25"/>
  <c r="L12" i="25"/>
  <c r="K12" i="25" s="1"/>
  <c r="L13" i="4" s="1"/>
  <c r="L13" i="25"/>
  <c r="K13" i="25" s="1"/>
  <c r="L14" i="4" s="1"/>
  <c r="L14" i="25"/>
  <c r="K14" i="25" s="1"/>
  <c r="L15" i="4" s="1"/>
  <c r="L15" i="25"/>
  <c r="K15" i="25" s="1"/>
  <c r="L16" i="4" s="1"/>
  <c r="L16" i="25"/>
  <c r="K16" i="25" s="1"/>
  <c r="L17" i="4" s="1"/>
  <c r="B16" i="2"/>
  <c r="B15" i="2"/>
  <c r="B14" i="2"/>
  <c r="B13" i="2"/>
  <c r="B12" i="2"/>
  <c r="B11" i="2"/>
  <c r="B5" i="15"/>
  <c r="G5" i="15" s="1"/>
  <c r="B16" i="15"/>
  <c r="G16" i="15" s="1"/>
  <c r="B27" i="15"/>
  <c r="G27" i="15" s="1"/>
  <c r="E4" i="6"/>
  <c r="C11" i="2" s="1"/>
  <c r="L21" i="6"/>
  <c r="K21" i="6" s="1"/>
  <c r="L21" i="26"/>
  <c r="L21" i="22"/>
  <c r="J21" i="22" s="1"/>
  <c r="E23" i="4" s="1"/>
  <c r="L21" i="23"/>
  <c r="L21" i="24"/>
  <c r="L21" i="25"/>
  <c r="F21" i="6"/>
  <c r="F19" i="6"/>
  <c r="J19" i="6" s="1"/>
  <c r="F9" i="6"/>
  <c r="J9" i="6" s="1"/>
  <c r="C10" i="4" s="1"/>
  <c r="E16" i="14"/>
  <c r="F21" i="26"/>
  <c r="F19" i="26"/>
  <c r="H19" i="26" s="1"/>
  <c r="F9" i="26"/>
  <c r="H9" i="26" s="1"/>
  <c r="F10" i="26"/>
  <c r="F11" i="26"/>
  <c r="F12" i="26"/>
  <c r="F16" i="26"/>
  <c r="F15" i="26"/>
  <c r="F14" i="26"/>
  <c r="F13" i="26"/>
  <c r="F16" i="6"/>
  <c r="F15" i="6"/>
  <c r="F14" i="6"/>
  <c r="J14" i="6" s="1"/>
  <c r="C15" i="4" s="1"/>
  <c r="F13" i="6"/>
  <c r="J13" i="6" s="1"/>
  <c r="C14" i="4" s="1"/>
  <c r="F12" i="6"/>
  <c r="F11" i="6"/>
  <c r="F10" i="6"/>
  <c r="E4" i="26"/>
  <c r="C16" i="2" s="1"/>
  <c r="B4" i="26"/>
  <c r="E4" i="25"/>
  <c r="B4" i="25"/>
  <c r="E4" i="24"/>
  <c r="C14" i="2" s="1"/>
  <c r="B4" i="24"/>
  <c r="E4" i="23"/>
  <c r="C13" i="2" s="1"/>
  <c r="B4" i="23"/>
  <c r="E4" i="22"/>
  <c r="C12" i="2" s="1"/>
  <c r="B4" i="22"/>
  <c r="B21" i="26"/>
  <c r="B20" i="26"/>
  <c r="B19" i="26"/>
  <c r="B18" i="26"/>
  <c r="B16" i="26"/>
  <c r="B15" i="26"/>
  <c r="B14" i="26"/>
  <c r="B13" i="26"/>
  <c r="B12" i="26"/>
  <c r="B11" i="26"/>
  <c r="B10" i="26"/>
  <c r="B9" i="26"/>
  <c r="B8" i="26"/>
  <c r="B2" i="26"/>
  <c r="F21" i="25"/>
  <c r="H21" i="25" s="1"/>
  <c r="B21" i="25"/>
  <c r="B20" i="25"/>
  <c r="F19" i="25"/>
  <c r="H19" i="25" s="1"/>
  <c r="B19" i="25"/>
  <c r="B18" i="25"/>
  <c r="F9" i="25"/>
  <c r="H9" i="25" s="1"/>
  <c r="F16" i="25"/>
  <c r="B16" i="25"/>
  <c r="F15" i="25"/>
  <c r="B15" i="25"/>
  <c r="F14" i="25"/>
  <c r="B14" i="25"/>
  <c r="F13" i="25"/>
  <c r="B13" i="25"/>
  <c r="F12" i="25"/>
  <c r="B12" i="25"/>
  <c r="F11" i="25"/>
  <c r="B11" i="25"/>
  <c r="F10" i="25"/>
  <c r="B10" i="25"/>
  <c r="B9" i="25"/>
  <c r="B8" i="25"/>
  <c r="B2" i="25"/>
  <c r="F21" i="24"/>
  <c r="H21" i="24" s="1"/>
  <c r="B21" i="24"/>
  <c r="B20" i="24"/>
  <c r="F19" i="24"/>
  <c r="J19" i="24" s="1"/>
  <c r="D20" i="15" s="1"/>
  <c r="B19" i="24"/>
  <c r="B18" i="24"/>
  <c r="F9" i="24"/>
  <c r="H9" i="24" s="1"/>
  <c r="F16" i="24"/>
  <c r="B16" i="24"/>
  <c r="F15" i="24"/>
  <c r="B15" i="24"/>
  <c r="F14" i="24"/>
  <c r="J14" i="24" s="1"/>
  <c r="I15" i="4" s="1"/>
  <c r="B14" i="24"/>
  <c r="F13" i="24"/>
  <c r="J13" i="24" s="1"/>
  <c r="I14" i="4" s="1"/>
  <c r="B13" i="24"/>
  <c r="F12" i="24"/>
  <c r="B12" i="24"/>
  <c r="F11" i="24"/>
  <c r="B11" i="24"/>
  <c r="F10" i="24"/>
  <c r="B10" i="24"/>
  <c r="B9" i="24"/>
  <c r="B8" i="24"/>
  <c r="B2" i="24"/>
  <c r="F21" i="23"/>
  <c r="B21" i="23"/>
  <c r="B20" i="23"/>
  <c r="F19" i="23"/>
  <c r="B19" i="23"/>
  <c r="B18" i="23"/>
  <c r="F9" i="23"/>
  <c r="J9" i="23" s="1"/>
  <c r="F16" i="23"/>
  <c r="B16" i="23"/>
  <c r="F15" i="23"/>
  <c r="B15" i="23"/>
  <c r="F14" i="23"/>
  <c r="J14" i="23" s="1"/>
  <c r="G15" i="4" s="1"/>
  <c r="B14" i="23"/>
  <c r="F13" i="23"/>
  <c r="J13" i="23" s="1"/>
  <c r="G14" i="4" s="1"/>
  <c r="B13" i="23"/>
  <c r="F12" i="23"/>
  <c r="B12" i="23"/>
  <c r="F11" i="23"/>
  <c r="B11" i="23"/>
  <c r="F10" i="23"/>
  <c r="B10" i="23"/>
  <c r="B9" i="23"/>
  <c r="B8" i="23"/>
  <c r="B2" i="23"/>
  <c r="J4" i="15"/>
  <c r="F21" i="22"/>
  <c r="B21" i="22"/>
  <c r="B20" i="22"/>
  <c r="F19" i="22"/>
  <c r="J19" i="22" s="1"/>
  <c r="B19" i="22"/>
  <c r="B18" i="22"/>
  <c r="F9" i="22"/>
  <c r="F16" i="22"/>
  <c r="J16" i="22" s="1"/>
  <c r="E17" i="4" s="1"/>
  <c r="B16" i="22"/>
  <c r="F15" i="22"/>
  <c r="B15" i="22"/>
  <c r="F14" i="22"/>
  <c r="J14" i="22" s="1"/>
  <c r="E15" i="4" s="1"/>
  <c r="B14" i="22"/>
  <c r="F13" i="22"/>
  <c r="B13" i="22"/>
  <c r="F12" i="22"/>
  <c r="B12" i="22"/>
  <c r="F11" i="22"/>
  <c r="B11" i="22"/>
  <c r="F10" i="22"/>
  <c r="B10" i="22"/>
  <c r="B9" i="22"/>
  <c r="B8" i="22"/>
  <c r="B2" i="22"/>
  <c r="B13" i="6"/>
  <c r="B14" i="6"/>
  <c r="B15" i="6"/>
  <c r="B16" i="6"/>
  <c r="B33" i="15"/>
  <c r="G33" i="15" s="1"/>
  <c r="B32" i="15"/>
  <c r="G32" i="15" s="1"/>
  <c r="B31" i="15"/>
  <c r="G31" i="15" s="1"/>
  <c r="B30" i="15"/>
  <c r="G30" i="15" s="1"/>
  <c r="B29" i="15"/>
  <c r="G29" i="15" s="1"/>
  <c r="B28" i="15"/>
  <c r="G28" i="15" s="1"/>
  <c r="J26" i="15"/>
  <c r="B18" i="15"/>
  <c r="G18" i="15" s="1"/>
  <c r="B19" i="15"/>
  <c r="G19" i="15" s="1"/>
  <c r="B20" i="15"/>
  <c r="G20" i="15" s="1"/>
  <c r="B21" i="15"/>
  <c r="G21" i="15" s="1"/>
  <c r="B22" i="15"/>
  <c r="G22" i="15" s="1"/>
  <c r="B7" i="15"/>
  <c r="G7" i="15" s="1"/>
  <c r="B8" i="15"/>
  <c r="G8" i="15" s="1"/>
  <c r="B9" i="15"/>
  <c r="G9" i="15" s="1"/>
  <c r="B10" i="15"/>
  <c r="G10" i="15" s="1"/>
  <c r="B11" i="15"/>
  <c r="G11" i="15" s="1"/>
  <c r="B17" i="15"/>
  <c r="G17" i="15" s="1"/>
  <c r="B6" i="15"/>
  <c r="G6" i="15" s="1"/>
  <c r="B14" i="14"/>
  <c r="B13" i="14"/>
  <c r="B12" i="14"/>
  <c r="J15" i="15"/>
  <c r="B20" i="6"/>
  <c r="B18" i="6"/>
  <c r="B8" i="6"/>
  <c r="D10" i="16"/>
  <c r="D9" i="16"/>
  <c r="D8" i="16"/>
  <c r="B2" i="15"/>
  <c r="B11" i="14"/>
  <c r="B10" i="14"/>
  <c r="B9" i="14"/>
  <c r="B2" i="14"/>
  <c r="B21" i="6"/>
  <c r="B19" i="6"/>
  <c r="B12" i="6"/>
  <c r="B11" i="6"/>
  <c r="B10" i="6"/>
  <c r="B9" i="6"/>
  <c r="B4" i="6"/>
  <c r="B2" i="6"/>
  <c r="J11" i="24" l="1"/>
  <c r="I12" i="4" s="1"/>
  <c r="J15" i="24"/>
  <c r="I16" i="4" s="1"/>
  <c r="J15" i="22"/>
  <c r="E16" i="4" s="1"/>
  <c r="K10" i="26"/>
  <c r="N11" i="4" s="1"/>
  <c r="J12" i="25"/>
  <c r="K13" i="4" s="1"/>
  <c r="J21" i="26"/>
  <c r="I12" i="14"/>
  <c r="G14" i="2" s="1"/>
  <c r="I14" i="14"/>
  <c r="G16" i="2" s="1"/>
  <c r="I9" i="14"/>
  <c r="I13" i="14"/>
  <c r="I11" i="14"/>
  <c r="I10" i="14"/>
  <c r="K19" i="25"/>
  <c r="I21" i="15" s="1"/>
  <c r="K9" i="25"/>
  <c r="L10" i="4" s="1"/>
  <c r="J21" i="24"/>
  <c r="I23" i="4" s="1"/>
  <c r="K21" i="24"/>
  <c r="I31" i="15" s="1"/>
  <c r="H19" i="24"/>
  <c r="K19" i="24" s="1"/>
  <c r="K9" i="24"/>
  <c r="K19" i="26"/>
  <c r="I22" i="15" s="1"/>
  <c r="K11" i="26"/>
  <c r="K21" i="26"/>
  <c r="I33" i="15" s="1"/>
  <c r="K9" i="26"/>
  <c r="N10" i="4" s="1"/>
  <c r="K11" i="25"/>
  <c r="L12" i="4" s="1"/>
  <c r="L20" i="4"/>
  <c r="K13" i="24"/>
  <c r="J14" i="4" s="1"/>
  <c r="K12" i="24"/>
  <c r="J13" i="4" s="1"/>
  <c r="K11" i="24"/>
  <c r="J12" i="4" s="1"/>
  <c r="J10" i="26"/>
  <c r="J21" i="25"/>
  <c r="K23" i="4" s="1"/>
  <c r="J16" i="25"/>
  <c r="K17" i="4" s="1"/>
  <c r="J10" i="24"/>
  <c r="I11" i="4" s="1"/>
  <c r="J21" i="23"/>
  <c r="D30" i="15" s="1"/>
  <c r="J16" i="23"/>
  <c r="G17" i="4" s="1"/>
  <c r="J10" i="23"/>
  <c r="G11" i="4" s="1"/>
  <c r="K16" i="6"/>
  <c r="D17" i="4" s="1"/>
  <c r="K14" i="6"/>
  <c r="D15" i="4" s="1"/>
  <c r="K15" i="6"/>
  <c r="D16" i="4" s="1"/>
  <c r="K13" i="6"/>
  <c r="D14" i="4" s="1"/>
  <c r="J13" i="22"/>
  <c r="E14" i="4" s="1"/>
  <c r="J9" i="22"/>
  <c r="E10" i="4" s="1"/>
  <c r="D17" i="15"/>
  <c r="C20" i="4"/>
  <c r="I19" i="15"/>
  <c r="H20" i="4"/>
  <c r="J11" i="6"/>
  <c r="C12" i="4" s="1"/>
  <c r="J16" i="6"/>
  <c r="C17" i="4" s="1"/>
  <c r="J9" i="24"/>
  <c r="I10" i="4" s="1"/>
  <c r="K21" i="25"/>
  <c r="I32" i="15" s="1"/>
  <c r="D7" i="22"/>
  <c r="O7" i="22" s="1"/>
  <c r="M16" i="6"/>
  <c r="J10" i="22"/>
  <c r="E11" i="4" s="1"/>
  <c r="J11" i="26"/>
  <c r="C7" i="23"/>
  <c r="N7" i="23" s="1"/>
  <c r="J9" i="25"/>
  <c r="J19" i="23"/>
  <c r="J11" i="22"/>
  <c r="E12" i="4" s="1"/>
  <c r="C7" i="24"/>
  <c r="N7" i="24" s="1"/>
  <c r="J10" i="6"/>
  <c r="C11" i="4" s="1"/>
  <c r="J16" i="26"/>
  <c r="M17" i="4" s="1"/>
  <c r="J30" i="4"/>
  <c r="M11" i="4"/>
  <c r="I18" i="15"/>
  <c r="F20" i="4"/>
  <c r="G10" i="4"/>
  <c r="J19" i="26"/>
  <c r="M20" i="4" s="1"/>
  <c r="D7" i="26"/>
  <c r="O7" i="26" s="1"/>
  <c r="J12" i="22"/>
  <c r="E13" i="4" s="1"/>
  <c r="J11" i="23"/>
  <c r="G12" i="4" s="1"/>
  <c r="J10" i="25"/>
  <c r="K11" i="4" s="1"/>
  <c r="M23" i="4"/>
  <c r="E7" i="26"/>
  <c r="P7" i="26" s="1"/>
  <c r="J12" i="6"/>
  <c r="C13" i="4" s="1"/>
  <c r="O7" i="6"/>
  <c r="I20" i="4"/>
  <c r="J13" i="25"/>
  <c r="K14" i="4" s="1"/>
  <c r="K10" i="24"/>
  <c r="J11" i="4" s="1"/>
  <c r="J15" i="26"/>
  <c r="J14" i="25"/>
  <c r="K15" i="4" s="1"/>
  <c r="N15" i="4"/>
  <c r="D31" i="15"/>
  <c r="K21" i="22"/>
  <c r="I29" i="15" s="1"/>
  <c r="K15" i="23"/>
  <c r="H16" i="4" s="1"/>
  <c r="K10" i="23"/>
  <c r="H11" i="4" s="1"/>
  <c r="M16" i="23"/>
  <c r="D7" i="23"/>
  <c r="O7" i="23" s="1"/>
  <c r="M16" i="25"/>
  <c r="J15" i="25"/>
  <c r="K16" i="4" s="1"/>
  <c r="J11" i="25"/>
  <c r="K12" i="4" s="1"/>
  <c r="D7" i="24"/>
  <c r="O7" i="24" s="1"/>
  <c r="J14" i="26"/>
  <c r="K21" i="23"/>
  <c r="I30" i="15" s="1"/>
  <c r="N7" i="6"/>
  <c r="D7" i="25"/>
  <c r="O7" i="25" s="1"/>
  <c r="K17" i="6"/>
  <c r="I6" i="15" s="1"/>
  <c r="D18" i="15"/>
  <c r="E20" i="4"/>
  <c r="M14" i="4"/>
  <c r="N13" i="4"/>
  <c r="D23" i="4"/>
  <c r="I28" i="15"/>
  <c r="N17" i="4"/>
  <c r="K17" i="25"/>
  <c r="I10" i="15" s="1"/>
  <c r="N20" i="4"/>
  <c r="N23" i="4"/>
  <c r="H10" i="4"/>
  <c r="M16" i="22"/>
  <c r="M16" i="24"/>
  <c r="J12" i="24"/>
  <c r="I13" i="4" s="1"/>
  <c r="J16" i="24"/>
  <c r="I17" i="4" s="1"/>
  <c r="N16" i="4"/>
  <c r="D29" i="15"/>
  <c r="D33" i="15"/>
  <c r="J21" i="6"/>
  <c r="K16" i="23"/>
  <c r="H17" i="4" s="1"/>
  <c r="K12" i="23"/>
  <c r="H13" i="4" s="1"/>
  <c r="K13" i="22"/>
  <c r="F14" i="4" s="1"/>
  <c r="K9" i="22"/>
  <c r="C7" i="22"/>
  <c r="N7" i="22" s="1"/>
  <c r="E7" i="24"/>
  <c r="P7" i="24" s="1"/>
  <c r="C7" i="26"/>
  <c r="N7" i="26" s="1"/>
  <c r="E7" i="22"/>
  <c r="P7" i="22" s="1"/>
  <c r="E7" i="23"/>
  <c r="P7" i="23" s="1"/>
  <c r="C7" i="25"/>
  <c r="N7" i="25" s="1"/>
  <c r="D10" i="4"/>
  <c r="D20" i="4"/>
  <c r="M12" i="4"/>
  <c r="M16" i="26"/>
  <c r="J15" i="6"/>
  <c r="C16" i="4" s="1"/>
  <c r="J10" i="4"/>
  <c r="J9" i="26"/>
  <c r="K13" i="26"/>
  <c r="N12" i="4"/>
  <c r="J19" i="25"/>
  <c r="J12" i="26"/>
  <c r="P7" i="6"/>
  <c r="J23" i="4" l="1"/>
  <c r="G23" i="4"/>
  <c r="H30" i="4"/>
  <c r="G13" i="2"/>
  <c r="F30" i="4"/>
  <c r="G12" i="2"/>
  <c r="L30" i="4"/>
  <c r="G15" i="2"/>
  <c r="D30" i="4"/>
  <c r="G11" i="2"/>
  <c r="I20" i="15"/>
  <c r="J20" i="4"/>
  <c r="K17" i="24"/>
  <c r="I9" i="15" s="1"/>
  <c r="D22" i="15"/>
  <c r="D32" i="15"/>
  <c r="J17" i="25"/>
  <c r="D10" i="15" s="1"/>
  <c r="J17" i="23"/>
  <c r="D8" i="15" s="1"/>
  <c r="J17" i="22"/>
  <c r="D7" i="15" s="1"/>
  <c r="J17" i="6"/>
  <c r="D6" i="15" s="1"/>
  <c r="J17" i="24"/>
  <c r="D9" i="15" s="1"/>
  <c r="L23" i="4"/>
  <c r="K10" i="4"/>
  <c r="G20" i="4"/>
  <c r="D19" i="15"/>
  <c r="C24" i="15" s="1"/>
  <c r="N30" i="4"/>
  <c r="M16" i="4"/>
  <c r="H23" i="4"/>
  <c r="F23" i="4"/>
  <c r="M15" i="4"/>
  <c r="C23" i="4"/>
  <c r="D28" i="15"/>
  <c r="K17" i="23"/>
  <c r="I8" i="15" s="1"/>
  <c r="K17" i="22"/>
  <c r="I7" i="15" s="1"/>
  <c r="H13" i="15" s="1"/>
  <c r="F10" i="4"/>
  <c r="K20" i="4"/>
  <c r="D21" i="15"/>
  <c r="M13" i="4"/>
  <c r="N14" i="4"/>
  <c r="K17" i="26"/>
  <c r="I11" i="15" s="1"/>
  <c r="J17" i="26"/>
  <c r="D11" i="15" s="1"/>
  <c r="M10" i="4"/>
  <c r="C13" i="15" l="1"/>
  <c r="H35" i="15"/>
  <c r="C35" i="15"/>
  <c r="H24" i="15"/>
  <c r="J19" i="15" s="1"/>
  <c r="H27" i="4" l="1"/>
  <c r="E13" i="2"/>
  <c r="J21" i="15"/>
  <c r="J20" i="15"/>
  <c r="J22" i="15"/>
  <c r="J17" i="15"/>
  <c r="J18" i="15"/>
  <c r="E28" i="15"/>
  <c r="E32" i="15"/>
  <c r="E33" i="15"/>
  <c r="E29" i="15"/>
  <c r="E30" i="15"/>
  <c r="E31" i="15"/>
  <c r="J29" i="15"/>
  <c r="J33" i="15"/>
  <c r="J31" i="15"/>
  <c r="F14" i="2" s="1"/>
  <c r="J30" i="15"/>
  <c r="F13" i="2" s="1"/>
  <c r="J32" i="15"/>
  <c r="E20" i="15"/>
  <c r="E18" i="15"/>
  <c r="E17" i="15"/>
  <c r="E22" i="15"/>
  <c r="E19" i="15"/>
  <c r="E21" i="15"/>
  <c r="E7" i="15"/>
  <c r="E11" i="15"/>
  <c r="E6" i="15"/>
  <c r="E9" i="15"/>
  <c r="E8" i="15"/>
  <c r="E10" i="15"/>
  <c r="J28" i="15"/>
  <c r="J6" i="15"/>
  <c r="J10" i="15"/>
  <c r="J9" i="15"/>
  <c r="J7" i="15"/>
  <c r="J8" i="15"/>
  <c r="J11" i="15"/>
  <c r="J28" i="4" l="1"/>
  <c r="H28" i="4"/>
  <c r="J26" i="4"/>
  <c r="D14" i="2"/>
  <c r="J27" i="4"/>
  <c r="E14" i="2"/>
  <c r="L26" i="4"/>
  <c r="D15" i="2"/>
  <c r="L27" i="4"/>
  <c r="E15" i="2"/>
  <c r="H26" i="4"/>
  <c r="D13" i="2"/>
  <c r="H13" i="2" s="1"/>
  <c r="L28" i="4"/>
  <c r="F15" i="2"/>
  <c r="F28" i="4"/>
  <c r="F12" i="2"/>
  <c r="D27" i="4"/>
  <c r="E11" i="2"/>
  <c r="D26" i="4"/>
  <c r="D11" i="2"/>
  <c r="F26" i="4"/>
  <c r="D12" i="2"/>
  <c r="D28" i="4"/>
  <c r="F11" i="2"/>
  <c r="N27" i="4"/>
  <c r="E16" i="2"/>
  <c r="N26" i="4"/>
  <c r="D16" i="2"/>
  <c r="N28" i="4"/>
  <c r="F16" i="2"/>
  <c r="F27" i="4"/>
  <c r="E12" i="2"/>
  <c r="H14" i="2" l="1"/>
  <c r="H15" i="2"/>
  <c r="K29" i="4"/>
  <c r="L32" i="4"/>
  <c r="H12" i="2"/>
  <c r="E29" i="4"/>
  <c r="F32" i="4"/>
  <c r="H16" i="2"/>
  <c r="M29" i="4"/>
  <c r="N32" i="4"/>
  <c r="H11" i="2"/>
  <c r="C29" i="4"/>
  <c r="D32" i="4"/>
  <c r="G29" i="4"/>
  <c r="H32" i="4"/>
  <c r="I29" i="4"/>
  <c r="J32" i="4"/>
  <c r="I12" i="2" l="1"/>
  <c r="I14" i="2"/>
  <c r="I15" i="2"/>
  <c r="I16" i="2"/>
  <c r="I13" i="2"/>
  <c r="I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9" authorId="0" shapeId="0" xr:uid="{00000000-0006-0000-0300-000001000000}">
      <text>
        <r>
          <rPr>
            <sz val="10"/>
            <color rgb="FF000000"/>
            <rFont val="Arial"/>
            <family val="2"/>
          </rPr>
          <t>Please ensure the the weighting for quality questions is entered in this column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Barney Harle</author>
    <author/>
  </authors>
  <commentList>
    <comment ref="J6" authorId="0" shapeId="0" xr:uid="{56F859B7-7514-4B04-A05A-0C36CD849E42}">
      <text>
        <r>
          <rPr>
            <b/>
            <sz val="9"/>
            <color indexed="81"/>
            <rFont val="Tahoma"/>
            <family val="2"/>
          </rPr>
          <t>This sheet calculates a weighted commercial score based on a stated commercial bid (after any adjustment / equalisation by project QS)</t>
        </r>
        <r>
          <rPr>
            <sz val="9"/>
            <color indexed="81"/>
            <rFont val="Tahoma"/>
            <family val="2"/>
          </rPr>
          <t xml:space="preserve">
</t>
        </r>
        <r>
          <rPr>
            <u/>
            <sz val="9"/>
            <color indexed="81"/>
            <rFont val="Tahoma"/>
            <family val="2"/>
          </rPr>
          <t>Lowest bid</t>
        </r>
        <r>
          <rPr>
            <sz val="9"/>
            <color indexed="81"/>
            <rFont val="Tahoma"/>
            <family val="2"/>
          </rPr>
          <t xml:space="preserve">  x Commercial score
Supplier bid
</t>
        </r>
        <r>
          <rPr>
            <b/>
            <sz val="9"/>
            <color indexed="81"/>
            <rFont val="Tahoma"/>
            <family val="2"/>
          </rPr>
          <t>The commercial scores are normalised so lowest bidder gets 30 and those higher bidders get a proportion of 30</t>
        </r>
      </text>
    </comment>
    <comment ref="E7" authorId="1" shapeId="0" xr:uid="{00000000-0006-0000-0D00-000001000000}">
      <text>
        <r>
          <rPr>
            <sz val="10"/>
            <color rgb="FF000000"/>
            <rFont val="Arial"/>
            <family val="2"/>
          </rPr>
          <t xml:space="preserve">This column should be populated with the summary 'BALANCE' figure from the Commercial Summary within the mini-comp template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100-000001000000}">
      <text>
        <r>
          <rPr>
            <sz val="10"/>
            <color rgb="FF000000"/>
            <rFont val="Arial"/>
            <family val="2"/>
          </rPr>
          <t xml:space="preserve">Please ensure these are anonymous for correspondance
</t>
        </r>
      </text>
    </comment>
    <comment ref="I10" authorId="0" shapeId="0" xr:uid="{00000000-0006-0000-0100-000002000000}">
      <text>
        <r>
          <rPr>
            <sz val="10"/>
            <color rgb="FF000000"/>
            <rFont val="Arial"/>
            <family val="2"/>
          </rPr>
          <t xml:space="preserve">Either manually enter the ranked position of use the Excel autofilter function.
</t>
        </r>
      </text>
    </comment>
  </commentList>
</comments>
</file>

<file path=xl/sharedStrings.xml><?xml version="1.0" encoding="utf-8"?>
<sst xmlns="http://schemas.openxmlformats.org/spreadsheetml/2006/main" count="268" uniqueCount="164">
  <si>
    <t>Sample NWCH Mini-Competition tender feedback</t>
  </si>
  <si>
    <t>Section</t>
  </si>
  <si>
    <t>Summary</t>
  </si>
  <si>
    <t xml:space="preserve">Please use this template within a letter to successful and unsuccessful contractors to inform </t>
  </si>
  <si>
    <t>Max score</t>
  </si>
  <si>
    <t>Your Score</t>
  </si>
  <si>
    <t>Winning score</t>
  </si>
  <si>
    <t>Commercial Score</t>
  </si>
  <si>
    <t>them of their relative position.</t>
  </si>
  <si>
    <t>Please note that all feedback is given on a 'without prejudice' basis.</t>
  </si>
  <si>
    <t>Commercial</t>
  </si>
  <si>
    <t>Contractor</t>
  </si>
  <si>
    <t>Quality</t>
  </si>
  <si>
    <t>Overall</t>
  </si>
  <si>
    <t>Quality Score</t>
  </si>
  <si>
    <t>Position</t>
  </si>
  <si>
    <t>The existing site is accessed from Warmingham Road and it will be shared with the school for the duration of the works. Access to the rear field is alongside the existing mobile via a narrow opening. Please demonstrate how you propose to undertake this given that the school will require continued access to the main building and mobiles at all times of day. Please demonstrate an awareness of the existing school (PRU) and its students and outline your proposals for setting up the site, managing security, health and safety, communications, etc. whilst maintaining operational school premises throughout the project. (max 4 sides)</t>
  </si>
  <si>
    <t>Identify the key personnel that will be involved in the project along with their roles and responsibilities, which should emphasise how and why their previous experience would be of particular benefit to this project. (max 4 sides)</t>
  </si>
  <si>
    <t>Describe how you will use this project to maximise positive outcomes with regard to social value with particular regard to the pupils in the school and the wider community. (max 2 sides)</t>
  </si>
  <si>
    <t>Demonstrate your management approach in ensuring that all functionality, design and specification issues, and budget constraints are developed in harmony, and within the clients requirements and aspirations. Use evidence to support your answer where appropriate from previous project experience / successes (max 2 sides)</t>
  </si>
  <si>
    <t xml:space="preserve">The cost plan attached is based on the current estimates for the project. Please submit your high-level comments/observations regarding robustness of these figures. </t>
  </si>
  <si>
    <t>Quality Score Totals</t>
  </si>
  <si>
    <t>The highest score for the successful tender was 72.5. The successful tenderer is ABC Building Ltd. The following feedback is in relation to your submission;</t>
  </si>
  <si>
    <t xml:space="preserve">Scoring feedback should detail the contractor’s score versus the winning score.
</t>
  </si>
  <si>
    <t>Quality - You scored 60.5 marks out of 100 Marks available</t>
  </si>
  <si>
    <t>Feedback:</t>
  </si>
  <si>
    <t xml:space="preserve">Text narrative should contain one or two paragraphs on each question / response. This should detail what made the winning response score higher than the contractor’s response, highlighting strengths and weaknesses.
</t>
  </si>
  <si>
    <t>Q1: Good response overall with some thought given to external stakeholders and the school users. Lacks detail on communication protocols. Winning response detailed a Third Party Communications Plan to engage residents, parents, staff and students.</t>
  </si>
  <si>
    <t>Q2: Good response generally but only minor evidence / experience given. Good responses included client testimonials to support project experience.</t>
  </si>
  <si>
    <t>Q3: Satisfactory response with generic Social Value Plan. The winning response named all stakeholders and included a programme for interaction in both preconstruction and construction.</t>
  </si>
  <si>
    <t>Q4: Acceptable answer but lacking in project specific detail – more high-level processes and practices seemed fairly generic. The winning response included a small programme and design team organogram to support the process.</t>
  </si>
  <si>
    <t>Q5: Not scored</t>
  </si>
  <si>
    <t>Scoring matrix:</t>
  </si>
  <si>
    <t>Score</t>
  </si>
  <si>
    <t>Scoring Principles</t>
  </si>
  <si>
    <r>
      <t>Rejected</t>
    </r>
    <r>
      <rPr>
        <sz val="11"/>
        <color rgb="FF000000"/>
        <rFont val="Arial"/>
        <family val="2"/>
      </rPr>
      <t xml:space="preserve"> - Evidence is unacceptable or non-existent, or there is a failure to properly address any issues.</t>
    </r>
  </si>
  <si>
    <t xml:space="preserve"> 1-4</t>
  </si>
  <si>
    <r>
      <t>Poor</t>
    </r>
    <r>
      <rPr>
        <sz val="11"/>
        <color rgb="FF000000"/>
        <rFont val="Arial"/>
        <family val="2"/>
      </rPr>
      <t xml:space="preserve"> – The evidence is deficient in certain areas where the lack of detail or information requires the reviewer to make assumptions.</t>
    </r>
  </si>
  <si>
    <t xml:space="preserve"> 5-6</t>
  </si>
  <si>
    <r>
      <t>Satisfactory</t>
    </r>
    <r>
      <rPr>
        <sz val="11"/>
        <color rgb="FF000000"/>
        <rFont val="Arial"/>
        <family val="2"/>
      </rPr>
      <t xml:space="preserve"> –The evidence is acceptable, but with some minor reservations.</t>
    </r>
  </si>
  <si>
    <t xml:space="preserve"> 7-8</t>
  </si>
  <si>
    <r>
      <t>Good</t>
    </r>
    <r>
      <rPr>
        <sz val="11"/>
        <color rgb="FF000000"/>
        <rFont val="Arial"/>
        <family val="2"/>
      </rPr>
      <t xml:space="preserve"> – The standard of evidence meets expectations with some evidence provided.</t>
    </r>
  </si>
  <si>
    <t xml:space="preserve"> 9-10</t>
  </si>
  <si>
    <r>
      <t>Excellent</t>
    </r>
    <r>
      <rPr>
        <sz val="11"/>
        <color rgb="FF000000"/>
        <rFont val="Arial"/>
        <family val="2"/>
      </rPr>
      <t xml:space="preserve"> – Comprehensively meet requirements with high quality and substantial amounts of evidence and information provided.</t>
    </r>
  </si>
  <si>
    <t xml:space="preserve">Scoring Matrix Summary </t>
  </si>
  <si>
    <t>Questions</t>
  </si>
  <si>
    <t>A</t>
  </si>
  <si>
    <t>For the purpose of this scoring exercise you are contractor X.</t>
  </si>
  <si>
    <t>B</t>
  </si>
  <si>
    <t>C</t>
  </si>
  <si>
    <t>Post Interview</t>
  </si>
  <si>
    <t>Weighting</t>
  </si>
  <si>
    <t>Mini Competition Process Completion Report</t>
  </si>
  <si>
    <t>Name of Project:</t>
  </si>
  <si>
    <t>Value:</t>
  </si>
  <si>
    <t>Framework used, Lot number, CO or D&amp;C:</t>
  </si>
  <si>
    <t>EOI issued date</t>
  </si>
  <si>
    <t xml:space="preserve"> [ date ]</t>
  </si>
  <si>
    <t>EOI's positive responses received:</t>
  </si>
  <si>
    <t>Date of Mini Competition Returns:</t>
  </si>
  <si>
    <t>Returns received from:</t>
  </si>
  <si>
    <t>Withdrawals:</t>
  </si>
  <si>
    <t>Mini-Competition Scoring Panel Members:</t>
  </si>
  <si>
    <t>Interviews took place on:</t>
  </si>
  <si>
    <t>Present at the interviews were:</t>
  </si>
  <si>
    <t>Name of Contractor proposed for appointment</t>
  </si>
  <si>
    <t>Completed &amp; signed Mini Competiton scoring matrix:</t>
  </si>
  <si>
    <t xml:space="preserve"> [ To be attached with this completed form ]</t>
  </si>
  <si>
    <t>Copy of Report seeking approval to proceed with contractor appointment:</t>
  </si>
  <si>
    <t>Award Notice Drafted:</t>
  </si>
  <si>
    <t xml:space="preserve"> Yes/No [ delete as appropriate ]</t>
  </si>
  <si>
    <t>Contractor Feedback Meeting Scheduled:</t>
  </si>
  <si>
    <t>Submitted to NWCH team by:</t>
  </si>
  <si>
    <t>Date:</t>
  </si>
  <si>
    <t>Confirmation NWCH mini-competition has been completed in appropriate fashion</t>
  </si>
  <si>
    <t>Confirmed by:</t>
  </si>
  <si>
    <t xml:space="preserve"> [ NWCH Team ]</t>
  </si>
  <si>
    <t>Date</t>
  </si>
  <si>
    <t xml:space="preserve"> ( If 'NO' state reasons why / what is required )</t>
  </si>
  <si>
    <t xml:space="preserve"> [ NWCH Team to forward to Compliance Team Inbox or return to non-MCC CLient ]</t>
  </si>
  <si>
    <t>Award notice drafted:</t>
  </si>
  <si>
    <t>Feedback meeting scheduled for:</t>
  </si>
  <si>
    <t>Authorisation - e.g. Head of Delivery / Compliance etc</t>
  </si>
  <si>
    <t>If submitted as a print-out please include a copy of the summary report.</t>
  </si>
  <si>
    <t>Post Interview Revised Scores</t>
  </si>
  <si>
    <t>Weighted Scores</t>
  </si>
  <si>
    <t>Average Score</t>
  </si>
  <si>
    <t>Revised Average Score</t>
  </si>
  <si>
    <t>Comments if Revised Average Score is different from Average Score</t>
  </si>
  <si>
    <t>Average Score Adjusted for Weighting</t>
  </si>
  <si>
    <t>Revised Average Score Adjusted for Weighting</t>
  </si>
  <si>
    <t xml:space="preserve"> </t>
  </si>
  <si>
    <t>Total Mini Competition Score</t>
  </si>
  <si>
    <t>Name - Signed</t>
  </si>
  <si>
    <t>Name - Printed</t>
  </si>
  <si>
    <t xml:space="preserve">Role </t>
  </si>
  <si>
    <t>Commercial Assessment Summary</t>
  </si>
  <si>
    <t>BALANCE</t>
  </si>
  <si>
    <t>Purpose:  Lowest figure receives highest score of 30 marks, other scores are pro-rata.</t>
  </si>
  <si>
    <t>This alternative version of the feedback page does not automatically populate</t>
  </si>
  <si>
    <t>each of them of their relative position. Quality score is out of 70, Commercial score out of 30</t>
  </si>
  <si>
    <t>Pre Interview Quality Scores Summary</t>
  </si>
  <si>
    <t>Weighted Score</t>
  </si>
  <si>
    <t>For the purpose of this scoring exercise you are contractor 'X'</t>
  </si>
  <si>
    <t>Highest Weighted Score</t>
  </si>
  <si>
    <t>Post Interview Quality Scores Summary</t>
  </si>
  <si>
    <t>MCC Notes: To be completed by PM and submitted to NWCH Framework Manager for quality check,  this should be before approval  being sought from the relevant 'authority' to proceed with the formal appointment. Other Clients may use the template to support their own internal QA processes.</t>
  </si>
  <si>
    <t>Question 6 - Social Value</t>
  </si>
  <si>
    <t>Question 7 - Low Carbon</t>
  </si>
  <si>
    <t>Varley Street SEND School</t>
  </si>
  <si>
    <t>NWCH Framework lot 1</t>
  </si>
  <si>
    <t>ISG, Kier &amp; Wates</t>
  </si>
  <si>
    <t>N/A</t>
  </si>
  <si>
    <t>Luca Quiligotti, Mick McManus, Barney Harle</t>
  </si>
  <si>
    <t>TBA</t>
  </si>
  <si>
    <t>See following sheets</t>
  </si>
  <si>
    <t>No</t>
  </si>
  <si>
    <t>Yes</t>
  </si>
  <si>
    <t>QUALITY - 40%</t>
  </si>
  <si>
    <t>SOCIAL VALUE - 20%</t>
  </si>
  <si>
    <t>LOW CARBON - 10%</t>
  </si>
  <si>
    <t>Individual comments on scorng</t>
  </si>
  <si>
    <t>ASSESSOR 1</t>
  </si>
  <si>
    <t>ASSESSOR 2</t>
  </si>
  <si>
    <t>ASSESSOR 3</t>
  </si>
  <si>
    <t>Moderation / adjustment commments</t>
  </si>
  <si>
    <t>BID 1</t>
  </si>
  <si>
    <t>BID 2</t>
  </si>
  <si>
    <t>BID 3</t>
  </si>
  <si>
    <t>NAME OF BIDDER</t>
  </si>
  <si>
    <t>BID 4</t>
  </si>
  <si>
    <t>BID 5</t>
  </si>
  <si>
    <t>BID 6</t>
  </si>
  <si>
    <t>Name of Bidder</t>
  </si>
  <si>
    <t>TOTAL of QUALITY SCORE</t>
  </si>
  <si>
    <t xml:space="preserve">Post Interview Normalised Quality Score </t>
  </si>
  <si>
    <t>Post Interview Normalised Social Value Score</t>
  </si>
  <si>
    <t>Post Interview Normalised Carbon Score</t>
  </si>
  <si>
    <t>Normalised Commercial Score</t>
  </si>
  <si>
    <t xml:space="preserve">Question 1 - ? </t>
  </si>
  <si>
    <t xml:space="preserve">Question 2 - ?  </t>
  </si>
  <si>
    <t xml:space="preserve">Question 3 - ? </t>
  </si>
  <si>
    <t>Question 4 - ?</t>
  </si>
  <si>
    <t>Question 5 - ?</t>
  </si>
  <si>
    <t>Question 6 - ?</t>
  </si>
  <si>
    <t>Question 7 - ?</t>
  </si>
  <si>
    <t>Question 8 - ?</t>
  </si>
  <si>
    <t>INSERT PROJECT NAME HERE</t>
  </si>
  <si>
    <t>Bidder</t>
  </si>
  <si>
    <t>Marks out of</t>
  </si>
  <si>
    <t xml:space="preserve">Quality </t>
  </si>
  <si>
    <t xml:space="preserve">Social Value </t>
  </si>
  <si>
    <t>Low Carbon</t>
  </si>
  <si>
    <r>
      <t>1.</t>
    </r>
    <r>
      <rPr>
        <sz val="12"/>
        <color rgb="FF000000"/>
        <rFont val="Arial"/>
        <family val="2"/>
      </rPr>
      <t xml:space="preserve"> On the Summary worksheet please insert the job title (Cell B2), contractors name (Cell C8, E8...) and scoring panel members (Cell D37, D38, D39 ). The information will automatically populate the other worksheets.</t>
    </r>
  </si>
  <si>
    <r>
      <t>5.</t>
    </r>
    <r>
      <rPr>
        <sz val="12"/>
        <color rgb="FF000000"/>
        <rFont val="Arial"/>
        <family val="2"/>
      </rPr>
      <t xml:space="preserve"> The form will not complete until post-clarification interview scores are entered.  If no interview takes place then the basic scores need to be copied into the post interview column.</t>
    </r>
  </si>
  <si>
    <r>
      <t>6.</t>
    </r>
    <r>
      <rPr>
        <sz val="12"/>
        <color rgb="FF000000"/>
        <rFont val="Arial"/>
        <family val="2"/>
      </rPr>
      <t xml:space="preserve"> A minimum of basic feedback (see tab) should be given by the Client on all schemes. </t>
    </r>
  </si>
  <si>
    <r>
      <t>7.</t>
    </r>
    <r>
      <rPr>
        <sz val="12"/>
        <color rgb="FF000000"/>
        <rFont val="Arial"/>
        <family val="2"/>
      </rPr>
      <t xml:space="preserve"> Constructive face-to-face feedback has particular value to Contractors as it helps inform their future tendering activity.</t>
    </r>
  </si>
  <si>
    <r>
      <t xml:space="preserve">8. </t>
    </r>
    <r>
      <rPr>
        <sz val="12"/>
        <color rgb="FF000000"/>
        <rFont val="Arial"/>
        <family val="2"/>
      </rPr>
      <t>All feedback is given on a 'without prejudice' basis, this should be clearly stated at the beginning of any feedback exercise. The focus should be on improvement for future submissions e.g. '</t>
    </r>
    <r>
      <rPr>
        <i/>
        <sz val="12"/>
        <color rgb="FF000000"/>
        <rFont val="Arial"/>
        <family val="2"/>
      </rPr>
      <t>'a better score for this answer would have included....</t>
    </r>
    <r>
      <rPr>
        <sz val="12"/>
        <color rgb="FF000000"/>
        <rFont val="Arial"/>
        <family val="2"/>
      </rPr>
      <t>.''</t>
    </r>
  </si>
  <si>
    <r>
      <t xml:space="preserve">9. </t>
    </r>
    <r>
      <rPr>
        <sz val="12"/>
        <color rgb="FF000000"/>
        <rFont val="Arial"/>
        <family val="2"/>
      </rPr>
      <t>This workbook is now unprotected - please ensure that you check your calculations.</t>
    </r>
  </si>
  <si>
    <r>
      <t>Note</t>
    </r>
    <r>
      <rPr>
        <sz val="12"/>
        <color rgb="FF000000"/>
        <rFont val="Arial"/>
        <family val="2"/>
      </rPr>
      <t xml:space="preserve">: </t>
    </r>
    <r>
      <rPr>
        <b/>
        <sz val="12"/>
        <color rgb="FF000000"/>
        <rFont val="Arial"/>
        <family val="2"/>
      </rPr>
      <t>The template is based on a quality/cost score of 70/30 this weighting must remain unchanged in order for the process to remain OJEU compliant.</t>
    </r>
    <r>
      <rPr>
        <sz val="12"/>
        <color rgb="FF000000"/>
        <rFont val="Arial"/>
        <family val="2"/>
      </rPr>
      <t xml:space="preserve">  Within the quality scoring it is structured to MCC specific requirements of 40% Quality, 20 % Social Value and 10% Low Carbon.</t>
    </r>
  </si>
  <si>
    <r>
      <t>2.</t>
    </r>
    <r>
      <rPr>
        <sz val="12"/>
        <color rgb="FF000000"/>
        <rFont val="Arial"/>
        <family val="2"/>
      </rPr>
      <t xml:space="preserve"> The weightings on each question should be entered on the Summary worksheet (Cell O10, O11,.....).</t>
    </r>
    <r>
      <rPr>
        <b/>
        <sz val="12"/>
        <color rgb="FF000000"/>
        <rFont val="Arial"/>
        <family val="2"/>
      </rPr>
      <t xml:space="preserve">  </t>
    </r>
    <r>
      <rPr>
        <sz val="12"/>
        <color rgb="FF000000"/>
        <rFont val="Arial"/>
        <family val="2"/>
      </rPr>
      <t>These weightings are the proportion of the 40% quality score you are allocating to each question within the quality section - the weightings should add up to 100%</t>
    </r>
  </si>
  <si>
    <r>
      <t>3.</t>
    </r>
    <r>
      <rPr>
        <sz val="12"/>
        <color rgb="FF000000"/>
        <rFont val="Arial"/>
        <family val="2"/>
      </rPr>
      <t xml:space="preserve"> On the Weighted Quality Scores worksheet the weighted scores will populate automatically from each contractor's quality score worksheet.</t>
    </r>
    <r>
      <rPr>
        <b/>
        <sz val="12"/>
        <color rgb="FF000000"/>
        <rFont val="Arial"/>
        <family val="2"/>
      </rPr>
      <t xml:space="preserve">  </t>
    </r>
    <r>
      <rPr>
        <sz val="12"/>
        <color rgb="FF000000"/>
        <rFont val="Arial"/>
        <family val="2"/>
      </rPr>
      <t>The scores do multiply up to very large numbers as an easy way to reflect the weightings however the Weighted Quality sheet normalises the scores so that the highest scoring contractor gets 40 and then those lowere scoring get a proportion of 40 depending on how well they scored vs. the highest scoring contractor.  This effectively annonomises the scoring and prevents back solving of who scored what for the questions.</t>
    </r>
  </si>
  <si>
    <r>
      <t>4.</t>
    </r>
    <r>
      <rPr>
        <sz val="12"/>
        <color rgb="FF000000"/>
        <rFont val="Arial"/>
        <family val="2"/>
      </rPr>
      <t xml:space="preserve"> On the Weighted Commercial Scores worksheet the percentage difference between the lowest and each other contractor is calculated automatically. The lowest commercial figure receives the highest commercial score. </t>
    </r>
  </si>
  <si>
    <r>
      <t xml:space="preserve">10. </t>
    </r>
    <r>
      <rPr>
        <sz val="12"/>
        <color rgb="FF000000"/>
        <rFont val="Arial"/>
        <family val="2"/>
      </rPr>
      <t>This workbook is now unprotected and carries a number of inter related cells and calculations.  It is worth doing a full mock scoring exercise using dummy data once you have adapted it for your exercise this will throw up any errors in formatting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</si>
</sst>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0_ ;[Red]\-0\ "/>
    <numFmt numFmtId="165" formatCode="0.0"/>
    <numFmt numFmtId="166" formatCode="&quot;£&quot;#,##0.00"/>
  </numFmts>
  <fonts count="42" x14ac:knownFonts="1">
    <font>
      <sz val="10"/>
      <color rgb="FF000000"/>
      <name val="Arial"/>
    </font>
    <font>
      <b/>
      <sz val="14"/>
      <color rgb="FF000000"/>
      <name val="Arial"/>
      <family val="2"/>
    </font>
    <font>
      <sz val="11"/>
      <color rgb="FF000000"/>
      <name val="Arial"/>
      <family val="2"/>
    </font>
    <font>
      <sz val="9"/>
      <color rgb="FF000000"/>
      <name val="Arial"/>
      <family val="2"/>
    </font>
    <font>
      <b/>
      <sz val="12"/>
      <name val="Arial"/>
      <family val="2"/>
    </font>
    <font>
      <b/>
      <sz val="11"/>
      <color rgb="FF000000"/>
      <name val="Arial"/>
      <family val="2"/>
    </font>
    <font>
      <sz val="12"/>
      <name val="Arial"/>
      <family val="2"/>
    </font>
    <font>
      <sz val="10"/>
      <name val="Arial"/>
      <family val="2"/>
    </font>
    <font>
      <sz val="11"/>
      <color rgb="FF000000"/>
      <name val="Times New Roman"/>
      <family val="1"/>
    </font>
    <font>
      <i/>
      <sz val="11"/>
      <name val="Arial"/>
      <family val="2"/>
    </font>
    <font>
      <sz val="11"/>
      <name val="Arial"/>
      <family val="2"/>
    </font>
    <font>
      <b/>
      <sz val="11"/>
      <color rgb="FF000000"/>
      <name val="Times New Roman"/>
      <family val="1"/>
    </font>
    <font>
      <i/>
      <sz val="11"/>
      <color rgb="FF000000"/>
      <name val="Arial"/>
      <family val="2"/>
    </font>
    <font>
      <sz val="10"/>
      <name val="Arial"/>
      <family val="2"/>
    </font>
    <font>
      <sz val="14"/>
      <name val="Arial"/>
      <family val="2"/>
    </font>
    <font>
      <b/>
      <sz val="14"/>
      <name val="Arial"/>
      <family val="2"/>
    </font>
    <font>
      <b/>
      <sz val="11"/>
      <name val="Arial"/>
      <family val="2"/>
    </font>
    <font>
      <b/>
      <sz val="20"/>
      <color rgb="FF000000"/>
      <name val="Calibri"/>
      <family val="2"/>
    </font>
    <font>
      <sz val="10"/>
      <color rgb="FF000000"/>
      <name val="Calibri"/>
      <family val="2"/>
    </font>
    <font>
      <sz val="11"/>
      <name val="Calibri"/>
      <family val="2"/>
    </font>
    <font>
      <b/>
      <sz val="12"/>
      <color rgb="FF333333"/>
      <name val="Calibri"/>
      <family val="2"/>
    </font>
    <font>
      <sz val="11"/>
      <color rgb="FF333333"/>
      <name val="Calibri"/>
      <family val="2"/>
    </font>
    <font>
      <sz val="11"/>
      <color rgb="FFA5A5A5"/>
      <name val="Calibri"/>
      <family val="2"/>
    </font>
    <font>
      <b/>
      <sz val="11"/>
      <color rgb="FF000000"/>
      <name val="Calibri"/>
      <family val="2"/>
    </font>
    <font>
      <b/>
      <sz val="24"/>
      <color rgb="FF000000"/>
      <name val="Calibri"/>
      <family val="2"/>
    </font>
    <font>
      <i/>
      <sz val="10"/>
      <name val="Arial"/>
      <family val="2"/>
    </font>
    <font>
      <b/>
      <sz val="10"/>
      <name val="Arial"/>
      <family val="2"/>
    </font>
    <font>
      <b/>
      <sz val="14"/>
      <name val="Verdana"/>
      <family val="2"/>
    </font>
    <font>
      <b/>
      <sz val="10"/>
      <color rgb="FFFFFFFF"/>
      <name val="Arial"/>
      <family val="2"/>
    </font>
    <font>
      <b/>
      <sz val="16"/>
      <name val="Arial"/>
      <family val="2"/>
    </font>
    <font>
      <sz val="10"/>
      <color rgb="FF000000"/>
      <name val="Arial"/>
      <family val="2"/>
    </font>
    <font>
      <sz val="10"/>
      <color rgb="FF000000"/>
      <name val="Arial"/>
      <family val="2"/>
    </font>
    <font>
      <sz val="8"/>
      <name val="Arial"/>
      <family val="2"/>
    </font>
    <font>
      <sz val="10"/>
      <color theme="1"/>
      <name val="Arial"/>
      <family val="2"/>
    </font>
    <font>
      <b/>
      <sz val="14"/>
      <color theme="1"/>
      <name val="Arial"/>
      <family val="2"/>
    </font>
    <font>
      <b/>
      <i/>
      <sz val="10"/>
      <name val="Arial"/>
      <family val="2"/>
    </font>
    <font>
      <b/>
      <sz val="12"/>
      <color rgb="FF000000"/>
      <name val="Arial"/>
      <family val="2"/>
    </font>
    <font>
      <sz val="12"/>
      <color rgb="FF000000"/>
      <name val="Arial"/>
      <family val="2"/>
    </font>
    <font>
      <i/>
      <sz val="12"/>
      <color rgb="FF000000"/>
      <name val="Arial"/>
      <family val="2"/>
    </font>
    <font>
      <sz val="9"/>
      <color indexed="81"/>
      <name val="Tahoma"/>
      <family val="2"/>
    </font>
    <font>
      <b/>
      <sz val="9"/>
      <color indexed="81"/>
      <name val="Tahoma"/>
      <family val="2"/>
    </font>
    <font>
      <u/>
      <sz val="9"/>
      <color indexed="81"/>
      <name val="Tahoma"/>
      <family val="2"/>
    </font>
  </fonts>
  <fills count="26">
    <fill>
      <patternFill patternType="none"/>
    </fill>
    <fill>
      <patternFill patternType="gray125"/>
    </fill>
    <fill>
      <patternFill patternType="solid">
        <fgColor rgb="FFD9D9D9"/>
        <bgColor rgb="FFD9D9D9"/>
      </patternFill>
    </fill>
    <fill>
      <patternFill patternType="solid">
        <fgColor rgb="FFF2F2F2"/>
        <bgColor rgb="FFF2F2F2"/>
      </patternFill>
    </fill>
    <fill>
      <patternFill patternType="solid">
        <fgColor rgb="FFE6E6E6"/>
        <bgColor rgb="FFE6E6E6"/>
      </patternFill>
    </fill>
    <fill>
      <patternFill patternType="solid">
        <fgColor rgb="FFCCFFCC"/>
        <bgColor rgb="FFCCFFCC"/>
      </patternFill>
    </fill>
    <fill>
      <patternFill patternType="solid">
        <fgColor rgb="FFFF8080"/>
        <bgColor rgb="FFFF8080"/>
      </patternFill>
    </fill>
    <fill>
      <patternFill patternType="solid">
        <fgColor rgb="FFCCFFFF"/>
        <bgColor rgb="FFCCFFFF"/>
      </patternFill>
    </fill>
    <fill>
      <patternFill patternType="solid">
        <fgColor rgb="FF99CCFF"/>
        <bgColor rgb="FF99CCFF"/>
      </patternFill>
    </fill>
    <fill>
      <patternFill patternType="solid">
        <fgColor rgb="FFFFFF99"/>
        <bgColor rgb="FFFFFF99"/>
      </patternFill>
    </fill>
    <fill>
      <patternFill patternType="solid">
        <fgColor rgb="FF92D050"/>
        <bgColor rgb="FF92D050"/>
      </patternFill>
    </fill>
    <fill>
      <patternFill patternType="solid">
        <fgColor rgb="FFC0C0C0"/>
        <bgColor rgb="FFC0C0C0"/>
      </patternFill>
    </fill>
    <fill>
      <patternFill patternType="solid">
        <fgColor rgb="FFCCCCFF"/>
        <bgColor indexed="64"/>
      </patternFill>
    </fill>
    <fill>
      <patternFill patternType="solid">
        <fgColor rgb="FFCCCCFF"/>
        <bgColor rgb="FFCCFFFF"/>
      </patternFill>
    </fill>
    <fill>
      <patternFill patternType="solid">
        <fgColor rgb="FF99FFCC"/>
        <bgColor rgb="FF99CCFF"/>
      </patternFill>
    </fill>
    <fill>
      <patternFill patternType="solid">
        <fgColor rgb="FF99FFCC"/>
        <bgColor indexed="64"/>
      </patternFill>
    </fill>
    <fill>
      <patternFill patternType="solid">
        <fgColor rgb="FFFFCC99"/>
        <bgColor rgb="FFFFFF99"/>
      </patternFill>
    </fill>
    <fill>
      <patternFill patternType="solid">
        <fgColor rgb="FFFFCC99"/>
        <bgColor indexed="64"/>
      </patternFill>
    </fill>
    <fill>
      <patternFill patternType="solid">
        <fgColor rgb="FFCCFFFF"/>
        <bgColor indexed="64"/>
      </patternFill>
    </fill>
    <fill>
      <patternFill patternType="solid">
        <fgColor rgb="FF00B0F0"/>
        <bgColor rgb="FFCCFFFF"/>
      </patternFill>
    </fill>
    <fill>
      <patternFill patternType="solid">
        <fgColor rgb="FF00B0F0"/>
        <bgColor indexed="64"/>
      </patternFill>
    </fill>
    <fill>
      <patternFill patternType="solid">
        <fgColor theme="7" tint="0.79998168889431442"/>
        <bgColor rgb="FFCCFFFF"/>
      </patternFill>
    </fill>
    <fill>
      <patternFill patternType="solid">
        <fgColor theme="7" tint="0.79998168889431442"/>
        <bgColor indexed="64"/>
      </patternFill>
    </fill>
    <fill>
      <patternFill patternType="solid">
        <fgColor rgb="FF99FFCC"/>
        <bgColor rgb="FFCCFFFF"/>
      </patternFill>
    </fill>
    <fill>
      <patternFill patternType="solid">
        <fgColor rgb="FFFFCC99"/>
        <bgColor rgb="FFCCFFFF"/>
      </patternFill>
    </fill>
    <fill>
      <patternFill patternType="solid">
        <fgColor theme="2"/>
        <bgColor indexed="64"/>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44" fontId="31" fillId="0" borderId="0" applyFont="0" applyFill="0" applyBorder="0" applyAlignment="0" applyProtection="0"/>
    <xf numFmtId="43" fontId="7" fillId="0" borderId="30" applyFont="0" applyFill="0" applyBorder="0" applyAlignment="0" applyProtection="0"/>
    <xf numFmtId="43" fontId="7" fillId="0" borderId="30" applyFont="0" applyFill="0" applyBorder="0" applyAlignment="0" applyProtection="0"/>
    <xf numFmtId="9" fontId="31" fillId="0" borderId="0" applyFont="0" applyFill="0" applyBorder="0" applyAlignment="0" applyProtection="0"/>
  </cellStyleXfs>
  <cellXfs count="243">
    <xf numFmtId="0" fontId="0" fillId="0" borderId="0" xfId="0"/>
    <xf numFmtId="0" fontId="1" fillId="0" borderId="0" xfId="0" applyFont="1" applyAlignment="1">
      <alignment horizontal="left" vertical="top" readingOrder="1"/>
    </xf>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center" wrapText="1"/>
    </xf>
    <xf numFmtId="0" fontId="6" fillId="0" borderId="0" xfId="0" applyFont="1"/>
    <xf numFmtId="0" fontId="5" fillId="2" borderId="2" xfId="0" applyFont="1" applyFill="1" applyBorder="1" applyAlignment="1">
      <alignment vertical="center" wrapText="1"/>
    </xf>
    <xf numFmtId="0" fontId="7" fillId="0" borderId="0" xfId="0" applyFont="1"/>
    <xf numFmtId="0" fontId="8" fillId="0" borderId="3" xfId="0" applyFont="1" applyBorder="1" applyAlignment="1">
      <alignment vertical="center" wrapText="1"/>
    </xf>
    <xf numFmtId="0" fontId="9" fillId="0" borderId="0" xfId="0" applyFont="1"/>
    <xf numFmtId="0" fontId="5" fillId="0" borderId="4" xfId="0" applyFont="1" applyBorder="1" applyAlignment="1">
      <alignment vertical="center" wrapText="1"/>
    </xf>
    <xf numFmtId="0" fontId="8" fillId="0" borderId="4" xfId="0" applyFont="1" applyBorder="1" applyAlignment="1">
      <alignment vertical="center" wrapText="1"/>
    </xf>
    <xf numFmtId="0" fontId="5" fillId="0" borderId="3" xfId="0" applyFont="1" applyBorder="1" applyAlignment="1">
      <alignment horizontal="center" vertical="center" wrapText="1"/>
    </xf>
    <xf numFmtId="0" fontId="10" fillId="0" borderId="0" xfId="0" applyFont="1"/>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11" fillId="2" borderId="5" xfId="0" applyFont="1" applyFill="1" applyBorder="1" applyAlignment="1">
      <alignment horizontal="center" vertical="center" wrapText="1"/>
    </xf>
    <xf numFmtId="0" fontId="8" fillId="2" borderId="6" xfId="0" applyFont="1" applyFill="1" applyBorder="1" applyAlignment="1">
      <alignment vertical="center" wrapText="1"/>
    </xf>
    <xf numFmtId="0" fontId="10" fillId="0" borderId="7" xfId="0" applyFont="1" applyBorder="1" applyAlignment="1">
      <alignment horizontal="center"/>
    </xf>
    <xf numFmtId="0" fontId="11"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0" xfId="0" applyFont="1" applyAlignment="1">
      <alignment vertical="center"/>
    </xf>
    <xf numFmtId="2" fontId="10" fillId="0" borderId="7" xfId="0" applyNumberFormat="1" applyFont="1" applyBorder="1" applyAlignment="1">
      <alignment horizontal="center"/>
    </xf>
    <xf numFmtId="0" fontId="5" fillId="0" borderId="0" xfId="0" applyFont="1" applyAlignment="1">
      <alignment vertical="center"/>
    </xf>
    <xf numFmtId="0" fontId="5"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left"/>
    </xf>
    <xf numFmtId="164" fontId="5" fillId="0" borderId="1" xfId="0" applyNumberFormat="1" applyFont="1" applyBorder="1" applyAlignment="1">
      <alignment horizontal="center" vertical="center" wrapText="1"/>
    </xf>
    <xf numFmtId="0" fontId="14" fillId="0" borderId="0" xfId="0" applyFont="1"/>
    <xf numFmtId="164" fontId="5" fillId="0" borderId="3" xfId="0" applyNumberFormat="1" applyFont="1" applyBorder="1" applyAlignment="1">
      <alignment horizontal="center" vertical="center" wrapText="1"/>
    </xf>
    <xf numFmtId="0" fontId="15" fillId="5" borderId="7" xfId="0" applyFont="1" applyFill="1" applyBorder="1" applyAlignment="1">
      <alignment horizontal="left" wrapText="1"/>
    </xf>
    <xf numFmtId="0" fontId="15" fillId="0" borderId="0" xfId="0" applyFont="1"/>
    <xf numFmtId="0" fontId="15" fillId="5" borderId="7" xfId="0" applyFont="1" applyFill="1" applyBorder="1"/>
    <xf numFmtId="0" fontId="15" fillId="6" borderId="7" xfId="0" applyFont="1" applyFill="1" applyBorder="1" applyAlignment="1">
      <alignment horizontal="center"/>
    </xf>
    <xf numFmtId="0" fontId="16" fillId="0" borderId="0" xfId="0" applyFont="1"/>
    <xf numFmtId="0" fontId="14" fillId="0" borderId="14" xfId="0" applyFont="1" applyBorder="1" applyAlignment="1">
      <alignment horizontal="center"/>
    </xf>
    <xf numFmtId="0" fontId="14" fillId="0" borderId="7" xfId="0" applyFont="1" applyBorder="1" applyAlignment="1">
      <alignment horizontal="center" wrapText="1"/>
    </xf>
    <xf numFmtId="0" fontId="14" fillId="0" borderId="7" xfId="0" applyFont="1" applyBorder="1" applyAlignment="1">
      <alignment horizontal="center"/>
    </xf>
    <xf numFmtId="0" fontId="17" fillId="0" borderId="0" xfId="0" applyFont="1"/>
    <xf numFmtId="0" fontId="19" fillId="0" borderId="16" xfId="0" applyFont="1" applyBorder="1" applyAlignment="1">
      <alignment wrapText="1"/>
    </xf>
    <xf numFmtId="0" fontId="20" fillId="10" borderId="7" xfId="0" applyFont="1" applyFill="1" applyBorder="1" applyAlignment="1">
      <alignment wrapText="1"/>
    </xf>
    <xf numFmtId="0" fontId="21" fillId="0" borderId="7" xfId="0" applyFont="1" applyBorder="1" applyAlignment="1">
      <alignment wrapText="1"/>
    </xf>
    <xf numFmtId="0" fontId="22" fillId="0" borderId="7" xfId="0" applyFont="1" applyBorder="1" applyAlignment="1">
      <alignment wrapText="1"/>
    </xf>
    <xf numFmtId="0" fontId="7" fillId="0" borderId="7" xfId="0" applyFont="1" applyBorder="1" applyAlignment="1">
      <alignment wrapText="1"/>
    </xf>
    <xf numFmtId="0" fontId="23" fillId="0" borderId="7" xfId="0" applyFont="1" applyBorder="1" applyAlignment="1">
      <alignment horizontal="left" vertical="center" wrapText="1"/>
    </xf>
    <xf numFmtId="0" fontId="7" fillId="0" borderId="7" xfId="0" applyFont="1" applyBorder="1" applyAlignment="1">
      <alignment vertical="top" wrapText="1"/>
    </xf>
    <xf numFmtId="0" fontId="7" fillId="0" borderId="7" xfId="0" applyFont="1" applyBorder="1"/>
    <xf numFmtId="0" fontId="15" fillId="7" borderId="7" xfId="0" applyFont="1" applyFill="1" applyBorder="1"/>
    <xf numFmtId="0" fontId="4" fillId="0" borderId="19" xfId="0" applyFont="1" applyBorder="1"/>
    <xf numFmtId="0" fontId="7" fillId="0" borderId="20" xfId="0" applyFont="1" applyBorder="1"/>
    <xf numFmtId="0" fontId="7" fillId="0" borderId="21" xfId="0" applyFont="1" applyBorder="1"/>
    <xf numFmtId="0" fontId="7" fillId="7" borderId="22" xfId="0" applyFont="1" applyFill="1" applyBorder="1" applyAlignment="1">
      <alignment horizontal="center" vertical="top"/>
    </xf>
    <xf numFmtId="0" fontId="7" fillId="7" borderId="23" xfId="0" applyFont="1" applyFill="1" applyBorder="1" applyAlignment="1">
      <alignment horizontal="center" vertical="top" wrapText="1"/>
    </xf>
    <xf numFmtId="0" fontId="7" fillId="7" borderId="24" xfId="0" applyFont="1" applyFill="1" applyBorder="1" applyAlignment="1">
      <alignment horizontal="center" vertical="top" wrapText="1"/>
    </xf>
    <xf numFmtId="0" fontId="7" fillId="7" borderId="22" xfId="0" applyFont="1" applyFill="1" applyBorder="1" applyAlignment="1">
      <alignment horizontal="center" vertical="top" wrapText="1"/>
    </xf>
    <xf numFmtId="0" fontId="7" fillId="7" borderId="24" xfId="0" applyFont="1" applyFill="1" applyBorder="1" applyAlignment="1">
      <alignment horizontal="center" vertical="top"/>
    </xf>
    <xf numFmtId="0" fontId="14" fillId="0" borderId="18" xfId="0" applyFont="1" applyBorder="1" applyAlignment="1">
      <alignment horizontal="right"/>
    </xf>
    <xf numFmtId="2" fontId="14" fillId="0" borderId="18" xfId="0" applyNumberFormat="1" applyFont="1" applyBorder="1"/>
    <xf numFmtId="2" fontId="14" fillId="0" borderId="0" xfId="0" applyNumberFormat="1" applyFont="1"/>
    <xf numFmtId="0" fontId="27" fillId="0" borderId="0" xfId="0" applyFont="1" applyAlignment="1">
      <alignment horizontal="right" wrapText="1"/>
    </xf>
    <xf numFmtId="2" fontId="15" fillId="7" borderId="7" xfId="0" applyNumberFormat="1" applyFont="1" applyFill="1" applyBorder="1"/>
    <xf numFmtId="2" fontId="15" fillId="8" borderId="7" xfId="0" applyNumberFormat="1" applyFont="1" applyFill="1" applyBorder="1"/>
    <xf numFmtId="2" fontId="15" fillId="9" borderId="7" xfId="0" applyNumberFormat="1" applyFont="1" applyFill="1" applyBorder="1"/>
    <xf numFmtId="0" fontId="26" fillId="0" borderId="0" xfId="0" applyFont="1"/>
    <xf numFmtId="0" fontId="26" fillId="0" borderId="0" xfId="0" applyFont="1" applyAlignment="1">
      <alignment wrapText="1"/>
    </xf>
    <xf numFmtId="2" fontId="26" fillId="0" borderId="0" xfId="0" applyNumberFormat="1" applyFont="1" applyAlignment="1">
      <alignment horizontal="right"/>
    </xf>
    <xf numFmtId="2" fontId="7" fillId="0" borderId="0" xfId="0" applyNumberFormat="1" applyFont="1" applyAlignment="1">
      <alignment horizontal="center"/>
    </xf>
    <xf numFmtId="2" fontId="15" fillId="0" borderId="0" xfId="0" applyNumberFormat="1" applyFont="1"/>
    <xf numFmtId="0" fontId="26" fillId="0" borderId="0" xfId="0" applyFont="1" applyAlignment="1">
      <alignment vertical="top"/>
    </xf>
    <xf numFmtId="0" fontId="15" fillId="0" borderId="0" xfId="0" applyFont="1" applyAlignment="1">
      <alignment horizontal="right"/>
    </xf>
    <xf numFmtId="0" fontId="15" fillId="0" borderId="0" xfId="0" applyFont="1" applyAlignment="1">
      <alignment horizontal="left"/>
    </xf>
    <xf numFmtId="0" fontId="14" fillId="0" borderId="0" xfId="0" applyFont="1" applyAlignment="1">
      <alignment horizontal="center"/>
    </xf>
    <xf numFmtId="0" fontId="14" fillId="0" borderId="16" xfId="0" applyFont="1" applyBorder="1"/>
    <xf numFmtId="0" fontId="14" fillId="0" borderId="31" xfId="0" applyFont="1" applyBorder="1"/>
    <xf numFmtId="2" fontId="7" fillId="0" borderId="0" xfId="0" applyNumberFormat="1" applyFont="1"/>
    <xf numFmtId="0" fontId="4" fillId="5" borderId="30" xfId="0" applyFont="1" applyFill="1" applyBorder="1" applyAlignment="1">
      <alignment wrapText="1"/>
    </xf>
    <xf numFmtId="0" fontId="16" fillId="0" borderId="0" xfId="0" applyFont="1" applyAlignment="1">
      <alignment horizontal="center"/>
    </xf>
    <xf numFmtId="0" fontId="10" fillId="0" borderId="0" xfId="0" applyFont="1" applyAlignment="1">
      <alignment horizontal="center"/>
    </xf>
    <xf numFmtId="2" fontId="10" fillId="0" borderId="0" xfId="0" applyNumberFormat="1" applyFont="1"/>
    <xf numFmtId="165" fontId="10" fillId="0" borderId="0" xfId="0" applyNumberFormat="1" applyFont="1"/>
    <xf numFmtId="0" fontId="10" fillId="0" borderId="0" xfId="0" applyFont="1" applyAlignment="1">
      <alignment wrapText="1"/>
    </xf>
    <xf numFmtId="2" fontId="2" fillId="0" borderId="0" xfId="0" applyNumberFormat="1" applyFont="1"/>
    <xf numFmtId="0" fontId="5" fillId="0" borderId="0" xfId="0" applyFont="1"/>
    <xf numFmtId="166" fontId="2" fillId="0" borderId="0" xfId="0" applyNumberFormat="1" applyFont="1"/>
    <xf numFmtId="2" fontId="26" fillId="0" borderId="0" xfId="0" applyNumberFormat="1" applyFont="1" applyAlignment="1">
      <alignment horizontal="center"/>
    </xf>
    <xf numFmtId="2" fontId="26" fillId="0" borderId="0" xfId="0" applyNumberFormat="1" applyFont="1" applyAlignment="1">
      <alignment horizontal="center" wrapText="1"/>
    </xf>
    <xf numFmtId="2" fontId="28" fillId="0" borderId="0" xfId="0" applyNumberFormat="1" applyFont="1" applyAlignment="1">
      <alignment horizontal="right"/>
    </xf>
    <xf numFmtId="166" fontId="7" fillId="0" borderId="0" xfId="0" applyNumberFormat="1" applyFont="1"/>
    <xf numFmtId="10" fontId="7" fillId="0" borderId="0" xfId="0" applyNumberFormat="1" applyFont="1"/>
    <xf numFmtId="2" fontId="28" fillId="0" borderId="0" xfId="0" applyNumberFormat="1" applyFont="1"/>
    <xf numFmtId="0" fontId="29" fillId="0" borderId="0" xfId="0" applyFont="1"/>
    <xf numFmtId="0" fontId="10" fillId="0" borderId="0" xfId="0" applyFont="1" applyAlignment="1">
      <alignment horizontal="center" wrapText="1"/>
    </xf>
    <xf numFmtId="2" fontId="10" fillId="0" borderId="0" xfId="0" applyNumberFormat="1" applyFont="1" applyAlignment="1">
      <alignment horizontal="center"/>
    </xf>
    <xf numFmtId="2" fontId="16" fillId="0" borderId="0" xfId="0" applyNumberFormat="1" applyFont="1" applyAlignment="1">
      <alignment horizontal="center"/>
    </xf>
    <xf numFmtId="0" fontId="16" fillId="0" borderId="0" xfId="0" applyFont="1" applyAlignment="1">
      <alignment horizontal="right"/>
    </xf>
    <xf numFmtId="2" fontId="16" fillId="11" borderId="7" xfId="0" applyNumberFormat="1" applyFont="1" applyFill="1" applyBorder="1"/>
    <xf numFmtId="0" fontId="14" fillId="0" borderId="0" xfId="0" applyFont="1" applyAlignment="1">
      <alignment vertical="center"/>
    </xf>
    <xf numFmtId="0" fontId="14" fillId="0" borderId="7" xfId="0" applyFont="1" applyBorder="1" applyAlignment="1">
      <alignment vertical="center" wrapText="1"/>
    </xf>
    <xf numFmtId="2" fontId="14" fillId="0" borderId="15" xfId="0" applyNumberFormat="1" applyFont="1" applyBorder="1" applyAlignment="1">
      <alignment vertical="center"/>
    </xf>
    <xf numFmtId="0" fontId="0" fillId="0" borderId="0" xfId="0" applyAlignment="1">
      <alignment vertical="center"/>
    </xf>
    <xf numFmtId="2" fontId="14" fillId="0" borderId="7" xfId="0" applyNumberFormat="1" applyFont="1" applyBorder="1" applyAlignment="1">
      <alignment vertical="center"/>
    </xf>
    <xf numFmtId="0" fontId="0" fillId="0" borderId="0" xfId="0" applyAlignment="1">
      <alignment wrapText="1"/>
    </xf>
    <xf numFmtId="0" fontId="7" fillId="0" borderId="25" xfId="0" applyFont="1" applyBorder="1" applyAlignment="1">
      <alignment horizontal="left" vertical="center" wrapText="1"/>
    </xf>
    <xf numFmtId="165" fontId="7" fillId="0" borderId="7" xfId="0" applyNumberFormat="1" applyFont="1" applyBorder="1" applyAlignment="1">
      <alignment horizontal="left" vertical="center"/>
    </xf>
    <xf numFmtId="2" fontId="7" fillId="0" borderId="7" xfId="0" applyNumberFormat="1" applyFont="1" applyBorder="1" applyAlignment="1">
      <alignment horizontal="left" vertical="center"/>
    </xf>
    <xf numFmtId="2" fontId="7" fillId="0" borderId="26" xfId="0" applyNumberFormat="1" applyFont="1" applyBorder="1" applyAlignment="1">
      <alignment horizontal="left" vertical="center" wrapText="1"/>
    </xf>
    <xf numFmtId="2" fontId="7" fillId="0" borderId="25" xfId="0" applyNumberFormat="1" applyFont="1" applyBorder="1" applyAlignment="1">
      <alignment horizontal="left" vertical="center"/>
    </xf>
    <xf numFmtId="2" fontId="7" fillId="0" borderId="26" xfId="0" applyNumberFormat="1" applyFont="1" applyBorder="1" applyAlignment="1">
      <alignment horizontal="left" vertical="center"/>
    </xf>
    <xf numFmtId="1" fontId="7" fillId="0" borderId="26" xfId="0" applyNumberFormat="1" applyFont="1" applyBorder="1" applyAlignment="1">
      <alignment horizontal="left" vertical="center"/>
    </xf>
    <xf numFmtId="0" fontId="7" fillId="0" borderId="27" xfId="0" applyFont="1" applyBorder="1" applyAlignment="1">
      <alignment horizontal="left" vertical="center" wrapText="1"/>
    </xf>
    <xf numFmtId="165" fontId="7" fillId="0" borderId="28" xfId="0" applyNumberFormat="1" applyFont="1" applyBorder="1" applyAlignment="1">
      <alignment horizontal="left" vertical="center"/>
    </xf>
    <xf numFmtId="2" fontId="7" fillId="0" borderId="28" xfId="0" applyNumberFormat="1" applyFont="1" applyBorder="1" applyAlignment="1">
      <alignment horizontal="left" vertical="center"/>
    </xf>
    <xf numFmtId="2" fontId="7" fillId="0" borderId="29" xfId="0" applyNumberFormat="1" applyFont="1" applyBorder="1" applyAlignment="1">
      <alignment horizontal="left" vertical="center"/>
    </xf>
    <xf numFmtId="2" fontId="7" fillId="0" borderId="27" xfId="0" applyNumberFormat="1" applyFont="1" applyBorder="1" applyAlignment="1">
      <alignment horizontal="left" vertical="center"/>
    </xf>
    <xf numFmtId="1" fontId="7" fillId="0" borderId="29" xfId="0" applyNumberFormat="1" applyFont="1" applyBorder="1" applyAlignment="1">
      <alignment horizontal="left" vertical="center"/>
    </xf>
    <xf numFmtId="2" fontId="7" fillId="0" borderId="29" xfId="0" applyNumberFormat="1" applyFont="1" applyBorder="1" applyAlignment="1">
      <alignment horizontal="left" vertical="center" wrapText="1"/>
    </xf>
    <xf numFmtId="0" fontId="22" fillId="0" borderId="7" xfId="0" applyFont="1" applyBorder="1" applyAlignment="1">
      <alignment horizontal="left" wrapText="1"/>
    </xf>
    <xf numFmtId="3" fontId="22" fillId="0" borderId="7" xfId="0" applyNumberFormat="1" applyFont="1" applyBorder="1" applyAlignment="1">
      <alignment horizontal="left" wrapText="1"/>
    </xf>
    <xf numFmtId="14" fontId="22" fillId="0" borderId="7" xfId="0" applyNumberFormat="1" applyFont="1" applyBorder="1" applyAlignment="1">
      <alignment horizontal="left" wrapText="1"/>
    </xf>
    <xf numFmtId="0" fontId="24" fillId="0" borderId="7" xfId="0" applyFont="1" applyBorder="1" applyAlignment="1">
      <alignment horizontal="left" wrapText="1"/>
    </xf>
    <xf numFmtId="44" fontId="10" fillId="0" borderId="0" xfId="1" applyFont="1"/>
    <xf numFmtId="44" fontId="5" fillId="11" borderId="30" xfId="1" applyFont="1" applyFill="1" applyBorder="1"/>
    <xf numFmtId="0" fontId="14" fillId="0" borderId="12" xfId="0" applyFont="1" applyBorder="1" applyAlignment="1">
      <alignment horizontal="left"/>
    </xf>
    <xf numFmtId="0" fontId="7" fillId="7" borderId="32" xfId="0" applyFont="1" applyFill="1" applyBorder="1" applyAlignment="1">
      <alignment horizontal="center" vertical="top" wrapText="1"/>
    </xf>
    <xf numFmtId="0" fontId="7" fillId="0" borderId="32" xfId="0" applyFont="1" applyBorder="1" applyAlignment="1">
      <alignment horizontal="left" vertical="center" wrapText="1"/>
    </xf>
    <xf numFmtId="0" fontId="26" fillId="0" borderId="25" xfId="0" applyFont="1" applyBorder="1" applyAlignment="1">
      <alignment horizontal="right" vertical="center" wrapText="1"/>
    </xf>
    <xf numFmtId="9" fontId="26" fillId="0" borderId="25" xfId="4" applyFont="1" applyBorder="1" applyAlignment="1">
      <alignment horizontal="right" vertical="center" wrapText="1"/>
    </xf>
    <xf numFmtId="9" fontId="7" fillId="0" borderId="7" xfId="4" applyFont="1" applyBorder="1" applyAlignment="1">
      <alignment horizontal="left" vertical="center"/>
    </xf>
    <xf numFmtId="0" fontId="15" fillId="0" borderId="0" xfId="0" applyFont="1" applyAlignment="1">
      <alignment horizontal="right" wrapText="1"/>
    </xf>
    <xf numFmtId="0" fontId="30" fillId="0" borderId="0" xfId="0" applyFont="1"/>
    <xf numFmtId="0" fontId="0" fillId="18" borderId="33" xfId="0" applyFill="1" applyBorder="1"/>
    <xf numFmtId="0" fontId="0" fillId="18" borderId="34" xfId="0" applyFill="1" applyBorder="1"/>
    <xf numFmtId="0" fontId="0" fillId="18" borderId="35" xfId="0" applyFill="1" applyBorder="1"/>
    <xf numFmtId="1" fontId="0" fillId="0" borderId="0" xfId="0" applyNumberFormat="1"/>
    <xf numFmtId="0" fontId="15" fillId="19" borderId="7" xfId="0" applyFont="1" applyFill="1" applyBorder="1"/>
    <xf numFmtId="0" fontId="7" fillId="19" borderId="22" xfId="0" applyFont="1" applyFill="1" applyBorder="1" applyAlignment="1">
      <alignment horizontal="center" vertical="top"/>
    </xf>
    <xf numFmtId="0" fontId="7" fillId="19" borderId="32" xfId="0" applyFont="1" applyFill="1" applyBorder="1" applyAlignment="1">
      <alignment horizontal="center" vertical="top" wrapText="1"/>
    </xf>
    <xf numFmtId="0" fontId="7" fillId="19" borderId="23" xfId="0" applyFont="1" applyFill="1" applyBorder="1" applyAlignment="1">
      <alignment horizontal="center" vertical="top" wrapText="1"/>
    </xf>
    <xf numFmtId="0" fontId="7" fillId="19" borderId="24" xfId="0" applyFont="1" applyFill="1" applyBorder="1" applyAlignment="1">
      <alignment horizontal="center" vertical="top" wrapText="1"/>
    </xf>
    <xf numFmtId="0" fontId="7" fillId="19" borderId="22" xfId="0" applyFont="1" applyFill="1" applyBorder="1" applyAlignment="1">
      <alignment horizontal="center" vertical="top" wrapText="1"/>
    </xf>
    <xf numFmtId="0" fontId="7" fillId="19" borderId="24" xfId="0" applyFont="1" applyFill="1" applyBorder="1" applyAlignment="1">
      <alignment horizontal="center" vertical="top"/>
    </xf>
    <xf numFmtId="0" fontId="0" fillId="20" borderId="33" xfId="0" applyFill="1" applyBorder="1"/>
    <xf numFmtId="0" fontId="0" fillId="20" borderId="34" xfId="0" applyFill="1" applyBorder="1"/>
    <xf numFmtId="0" fontId="0" fillId="20" borderId="35" xfId="0" applyFill="1" applyBorder="1"/>
    <xf numFmtId="0" fontId="14" fillId="0" borderId="12" xfId="0" applyFont="1" applyBorder="1" applyAlignment="1">
      <alignment horizontal="right"/>
    </xf>
    <xf numFmtId="0" fontId="15" fillId="21" borderId="7" xfId="0" applyFont="1" applyFill="1" applyBorder="1"/>
    <xf numFmtId="0" fontId="7" fillId="21" borderId="22" xfId="0" applyFont="1" applyFill="1" applyBorder="1" applyAlignment="1">
      <alignment horizontal="center" vertical="top"/>
    </xf>
    <xf numFmtId="0" fontId="7" fillId="21" borderId="32" xfId="0" applyFont="1" applyFill="1" applyBorder="1" applyAlignment="1">
      <alignment horizontal="center" vertical="top" wrapText="1"/>
    </xf>
    <xf numFmtId="0" fontId="7" fillId="21" borderId="23" xfId="0" applyFont="1" applyFill="1" applyBorder="1" applyAlignment="1">
      <alignment horizontal="center" vertical="top" wrapText="1"/>
    </xf>
    <xf numFmtId="0" fontId="7" fillId="21" borderId="24" xfId="0" applyFont="1" applyFill="1" applyBorder="1" applyAlignment="1">
      <alignment horizontal="center" vertical="top" wrapText="1"/>
    </xf>
    <xf numFmtId="0" fontId="7" fillId="21" borderId="22" xfId="0" applyFont="1" applyFill="1" applyBorder="1" applyAlignment="1">
      <alignment horizontal="center" vertical="top" wrapText="1"/>
    </xf>
    <xf numFmtId="0" fontId="7" fillId="21" borderId="24" xfId="0" applyFont="1" applyFill="1" applyBorder="1" applyAlignment="1">
      <alignment horizontal="center" vertical="top"/>
    </xf>
    <xf numFmtId="0" fontId="0" fillId="22" borderId="33" xfId="0" applyFill="1" applyBorder="1"/>
    <xf numFmtId="0" fontId="0" fillId="22" borderId="34" xfId="0" applyFill="1" applyBorder="1"/>
    <xf numFmtId="0" fontId="0" fillId="22" borderId="35" xfId="0" applyFill="1" applyBorder="1"/>
    <xf numFmtId="0" fontId="15" fillId="13" borderId="7" xfId="0" applyFont="1" applyFill="1" applyBorder="1"/>
    <xf numFmtId="0" fontId="7" fillId="13" borderId="22" xfId="0" applyFont="1" applyFill="1" applyBorder="1" applyAlignment="1">
      <alignment horizontal="center" vertical="top"/>
    </xf>
    <xf numFmtId="0" fontId="7" fillId="13" borderId="32" xfId="0" applyFont="1" applyFill="1" applyBorder="1" applyAlignment="1">
      <alignment horizontal="center" vertical="top" wrapText="1"/>
    </xf>
    <xf numFmtId="0" fontId="7" fillId="13" borderId="23" xfId="0" applyFont="1" applyFill="1" applyBorder="1" applyAlignment="1">
      <alignment horizontal="center" vertical="top" wrapText="1"/>
    </xf>
    <xf numFmtId="0" fontId="7" fillId="13" borderId="24" xfId="0" applyFont="1" applyFill="1" applyBorder="1" applyAlignment="1">
      <alignment horizontal="center" vertical="top" wrapText="1"/>
    </xf>
    <xf numFmtId="0" fontId="7" fillId="13" borderId="22" xfId="0" applyFont="1" applyFill="1" applyBorder="1" applyAlignment="1">
      <alignment horizontal="center" vertical="top" wrapText="1"/>
    </xf>
    <xf numFmtId="0" fontId="7" fillId="13" borderId="24" xfId="0" applyFont="1" applyFill="1" applyBorder="1" applyAlignment="1">
      <alignment horizontal="center" vertical="top"/>
    </xf>
    <xf numFmtId="0" fontId="0" fillId="12" borderId="33" xfId="0" applyFill="1" applyBorder="1"/>
    <xf numFmtId="0" fontId="0" fillId="12" borderId="34" xfId="0" applyFill="1" applyBorder="1"/>
    <xf numFmtId="0" fontId="0" fillId="12" borderId="35" xfId="0" applyFill="1" applyBorder="1"/>
    <xf numFmtId="0" fontId="15" fillId="23" borderId="7" xfId="0" applyFont="1" applyFill="1" applyBorder="1"/>
    <xf numFmtId="0" fontId="0" fillId="15" borderId="33" xfId="0" applyFill="1" applyBorder="1"/>
    <xf numFmtId="0" fontId="0" fillId="15" borderId="34" xfId="0" applyFill="1" applyBorder="1"/>
    <xf numFmtId="0" fontId="0" fillId="15" borderId="35" xfId="0" applyFill="1" applyBorder="1"/>
    <xf numFmtId="0" fontId="7" fillId="23" borderId="22" xfId="0" applyFont="1" applyFill="1" applyBorder="1" applyAlignment="1">
      <alignment horizontal="center" vertical="top"/>
    </xf>
    <xf numFmtId="0" fontId="7" fillId="23" borderId="32" xfId="0" applyFont="1" applyFill="1" applyBorder="1" applyAlignment="1">
      <alignment horizontal="center" vertical="top" wrapText="1"/>
    </xf>
    <xf numFmtId="0" fontId="7" fillId="23" borderId="23" xfId="0" applyFont="1" applyFill="1" applyBorder="1" applyAlignment="1">
      <alignment horizontal="center" vertical="top" wrapText="1"/>
    </xf>
    <xf numFmtId="0" fontId="7" fillId="23" borderId="24" xfId="0" applyFont="1" applyFill="1" applyBorder="1" applyAlignment="1">
      <alignment horizontal="center" vertical="top" wrapText="1"/>
    </xf>
    <xf numFmtId="0" fontId="7" fillId="23" borderId="22" xfId="0" applyFont="1" applyFill="1" applyBorder="1" applyAlignment="1">
      <alignment horizontal="center" vertical="top" wrapText="1"/>
    </xf>
    <xf numFmtId="0" fontId="7" fillId="23" borderId="24" xfId="0" applyFont="1" applyFill="1" applyBorder="1" applyAlignment="1">
      <alignment horizontal="center" vertical="top"/>
    </xf>
    <xf numFmtId="0" fontId="15" fillId="24" borderId="7" xfId="0" applyFont="1" applyFill="1" applyBorder="1"/>
    <xf numFmtId="0" fontId="7" fillId="24" borderId="22" xfId="0" applyFont="1" applyFill="1" applyBorder="1" applyAlignment="1">
      <alignment horizontal="center" vertical="top"/>
    </xf>
    <xf numFmtId="0" fontId="7" fillId="24" borderId="32" xfId="0" applyFont="1" applyFill="1" applyBorder="1" applyAlignment="1">
      <alignment horizontal="center" vertical="top" wrapText="1"/>
    </xf>
    <xf numFmtId="0" fontId="7" fillId="24" borderId="23" xfId="0" applyFont="1" applyFill="1" applyBorder="1" applyAlignment="1">
      <alignment horizontal="center" vertical="top" wrapText="1"/>
    </xf>
    <xf numFmtId="0" fontId="7" fillId="24" borderId="24" xfId="0" applyFont="1" applyFill="1" applyBorder="1" applyAlignment="1">
      <alignment horizontal="center" vertical="top" wrapText="1"/>
    </xf>
    <xf numFmtId="0" fontId="7" fillId="24" borderId="22" xfId="0" applyFont="1" applyFill="1" applyBorder="1" applyAlignment="1">
      <alignment horizontal="center" vertical="top" wrapText="1"/>
    </xf>
    <xf numFmtId="0" fontId="7" fillId="24" borderId="24" xfId="0" applyFont="1" applyFill="1" applyBorder="1" applyAlignment="1">
      <alignment horizontal="center" vertical="top"/>
    </xf>
    <xf numFmtId="0" fontId="0" fillId="17" borderId="33" xfId="0" applyFill="1" applyBorder="1"/>
    <xf numFmtId="0" fontId="0" fillId="17" borderId="34" xfId="0" applyFill="1" applyBorder="1"/>
    <xf numFmtId="0" fontId="0" fillId="17" borderId="35" xfId="0" applyFill="1" applyBorder="1"/>
    <xf numFmtId="1" fontId="14" fillId="0" borderId="7" xfId="0" applyNumberFormat="1" applyFont="1" applyBorder="1" applyAlignment="1">
      <alignment horizontal="center" vertical="center"/>
    </xf>
    <xf numFmtId="0" fontId="16" fillId="0" borderId="36" xfId="0" applyFont="1" applyBorder="1" applyAlignment="1">
      <alignment horizontal="left"/>
    </xf>
    <xf numFmtId="2" fontId="15" fillId="13" borderId="7" xfId="0" applyNumberFormat="1" applyFont="1" applyFill="1" applyBorder="1"/>
    <xf numFmtId="2" fontId="15" fillId="14" borderId="7" xfId="0" applyNumberFormat="1" applyFont="1" applyFill="1" applyBorder="1"/>
    <xf numFmtId="2" fontId="15" fillId="16" borderId="7" xfId="0" applyNumberFormat="1" applyFont="1" applyFill="1" applyBorder="1"/>
    <xf numFmtId="1" fontId="14" fillId="0" borderId="0" xfId="0" applyNumberFormat="1" applyFont="1" applyAlignment="1">
      <alignment vertical="center"/>
    </xf>
    <xf numFmtId="2" fontId="35" fillId="0" borderId="0" xfId="0" applyNumberFormat="1" applyFont="1" applyAlignment="1">
      <alignment horizontal="right" vertical="top"/>
    </xf>
    <xf numFmtId="0" fontId="36" fillId="0" borderId="0" xfId="0" applyFont="1" applyAlignment="1">
      <alignment horizontal="left" vertical="center" readingOrder="1"/>
    </xf>
    <xf numFmtId="0" fontId="36" fillId="0" borderId="0" xfId="0" applyFont="1" applyAlignment="1">
      <alignment horizontal="left" vertical="center" wrapText="1" readingOrder="1"/>
    </xf>
    <xf numFmtId="2" fontId="10" fillId="25" borderId="7" xfId="0" applyNumberFormat="1" applyFont="1" applyFill="1" applyBorder="1" applyAlignment="1">
      <alignment horizontal="center"/>
    </xf>
    <xf numFmtId="0" fontId="10" fillId="25" borderId="30" xfId="0" applyFont="1" applyFill="1" applyBorder="1" applyAlignment="1">
      <alignment horizontal="center"/>
    </xf>
    <xf numFmtId="2" fontId="10" fillId="25" borderId="30" xfId="0" applyNumberFormat="1" applyFont="1" applyFill="1" applyBorder="1" applyAlignment="1">
      <alignment horizontal="center"/>
    </xf>
    <xf numFmtId="0" fontId="10" fillId="25" borderId="37" xfId="0" applyFont="1" applyFill="1" applyBorder="1" applyAlignment="1">
      <alignment horizontal="center"/>
    </xf>
    <xf numFmtId="0" fontId="10" fillId="25" borderId="38" xfId="0" applyFont="1" applyFill="1" applyBorder="1" applyAlignment="1">
      <alignment horizontal="center"/>
    </xf>
    <xf numFmtId="0" fontId="10" fillId="25" borderId="39" xfId="0" applyFont="1" applyFill="1" applyBorder="1" applyAlignment="1">
      <alignment horizontal="center"/>
    </xf>
    <xf numFmtId="0" fontId="10" fillId="25" borderId="40" xfId="0" applyFont="1" applyFill="1" applyBorder="1" applyAlignment="1">
      <alignment horizontal="center"/>
    </xf>
    <xf numFmtId="0" fontId="10" fillId="25" borderId="41" xfId="0" applyFont="1" applyFill="1" applyBorder="1" applyAlignment="1">
      <alignment horizontal="center"/>
    </xf>
    <xf numFmtId="0" fontId="10" fillId="25" borderId="42" xfId="0" applyFont="1" applyFill="1" applyBorder="1" applyAlignment="1">
      <alignment horizontal="center"/>
    </xf>
    <xf numFmtId="0" fontId="10" fillId="25" borderId="43" xfId="0" applyFont="1" applyFill="1" applyBorder="1" applyAlignment="1">
      <alignment horizontal="center"/>
    </xf>
    <xf numFmtId="0" fontId="16" fillId="25" borderId="44" xfId="0" applyFont="1" applyFill="1" applyBorder="1"/>
    <xf numFmtId="0" fontId="10" fillId="25" borderId="45" xfId="0" applyFont="1" applyFill="1" applyBorder="1" applyAlignment="1">
      <alignment horizontal="center"/>
    </xf>
    <xf numFmtId="2" fontId="10" fillId="25" borderId="45" xfId="0" applyNumberFormat="1" applyFont="1" applyFill="1" applyBorder="1" applyAlignment="1">
      <alignment horizontal="center"/>
    </xf>
    <xf numFmtId="0" fontId="10" fillId="25" borderId="46" xfId="0" applyFont="1" applyFill="1" applyBorder="1" applyAlignment="1">
      <alignment horizontal="center"/>
    </xf>
    <xf numFmtId="0" fontId="12" fillId="3" borderId="8" xfId="0" applyFont="1" applyFill="1" applyBorder="1" applyAlignment="1">
      <alignment horizontal="left" vertical="top" wrapText="1"/>
    </xf>
    <xf numFmtId="0" fontId="13" fillId="0" borderId="9" xfId="0" applyFont="1" applyBorder="1"/>
    <xf numFmtId="0" fontId="13" fillId="0" borderId="10" xfId="0" applyFont="1" applyBorder="1"/>
    <xf numFmtId="0" fontId="2" fillId="0" borderId="0" xfId="0" applyFont="1" applyAlignment="1">
      <alignment horizontal="left" vertical="top" wrapText="1"/>
    </xf>
    <xf numFmtId="0" fontId="0" fillId="0" borderId="0" xfId="0"/>
    <xf numFmtId="0" fontId="5" fillId="4" borderId="11" xfId="0" applyFont="1" applyFill="1" applyBorder="1" applyAlignment="1">
      <alignment vertical="center" wrapText="1"/>
    </xf>
    <xf numFmtId="0" fontId="13" fillId="0" borderId="3" xfId="0" applyFont="1" applyBorder="1"/>
    <xf numFmtId="0" fontId="2" fillId="0" borderId="0" xfId="0" applyFont="1" applyAlignment="1">
      <alignment horizontal="left" vertical="center"/>
    </xf>
    <xf numFmtId="0" fontId="15" fillId="16" borderId="12" xfId="0" applyFont="1" applyFill="1" applyBorder="1" applyAlignment="1">
      <alignment horizontal="center"/>
    </xf>
    <xf numFmtId="0" fontId="13" fillId="17" borderId="13" xfId="0" applyFont="1" applyFill="1" applyBorder="1"/>
    <xf numFmtId="0" fontId="15" fillId="7" borderId="12" xfId="0" applyFont="1" applyFill="1" applyBorder="1" applyAlignment="1">
      <alignment horizontal="center"/>
    </xf>
    <xf numFmtId="0" fontId="13" fillId="0" borderId="13" xfId="0" applyFont="1" applyBorder="1"/>
    <xf numFmtId="0" fontId="15" fillId="8" borderId="12" xfId="0" applyFont="1" applyFill="1" applyBorder="1" applyAlignment="1">
      <alignment horizontal="center"/>
    </xf>
    <xf numFmtId="0" fontId="15" fillId="9" borderId="12" xfId="0" applyFont="1" applyFill="1" applyBorder="1" applyAlignment="1">
      <alignment horizontal="center"/>
    </xf>
    <xf numFmtId="0" fontId="34" fillId="12" borderId="12" xfId="0" applyFont="1" applyFill="1" applyBorder="1" applyAlignment="1">
      <alignment horizontal="center"/>
    </xf>
    <xf numFmtId="0" fontId="33" fillId="12" borderId="13" xfId="0" applyFont="1" applyFill="1" applyBorder="1"/>
    <xf numFmtId="0" fontId="15" fillId="14" borderId="12" xfId="0" applyFont="1" applyFill="1" applyBorder="1" applyAlignment="1">
      <alignment horizontal="center"/>
    </xf>
    <xf numFmtId="0" fontId="13" fillId="15" borderId="13" xfId="0" applyFont="1" applyFill="1" applyBorder="1"/>
    <xf numFmtId="0" fontId="15" fillId="16" borderId="13" xfId="0" applyFont="1" applyFill="1" applyBorder="1" applyAlignment="1">
      <alignment horizontal="center"/>
    </xf>
    <xf numFmtId="0" fontId="15" fillId="7" borderId="13" xfId="0" applyFont="1" applyFill="1" applyBorder="1" applyAlignment="1">
      <alignment horizontal="center"/>
    </xf>
    <xf numFmtId="0" fontId="15" fillId="8" borderId="13" xfId="0" applyFont="1" applyFill="1" applyBorder="1" applyAlignment="1">
      <alignment horizontal="center"/>
    </xf>
    <xf numFmtId="0" fontId="15" fillId="9" borderId="13" xfId="0" applyFont="1" applyFill="1" applyBorder="1" applyAlignment="1">
      <alignment horizontal="center"/>
    </xf>
    <xf numFmtId="0" fontId="15" fillId="13" borderId="12" xfId="0" applyFont="1" applyFill="1" applyBorder="1" applyAlignment="1">
      <alignment horizontal="center"/>
    </xf>
    <xf numFmtId="0" fontId="15" fillId="13" borderId="13" xfId="0" applyFont="1" applyFill="1" applyBorder="1" applyAlignment="1">
      <alignment horizontal="center"/>
    </xf>
    <xf numFmtId="0" fontId="15" fillId="14" borderId="13" xfId="0" applyFont="1" applyFill="1" applyBorder="1" applyAlignment="1">
      <alignment horizontal="center"/>
    </xf>
    <xf numFmtId="0" fontId="26" fillId="0" borderId="19" xfId="0" applyFont="1" applyBorder="1" applyAlignment="1">
      <alignment horizontal="center"/>
    </xf>
    <xf numFmtId="0" fontId="13" fillId="0" borderId="20" xfId="0" applyFont="1" applyBorder="1"/>
    <xf numFmtId="0" fontId="13" fillId="0" borderId="21" xfId="0" applyFont="1" applyBorder="1"/>
    <xf numFmtId="0" fontId="26" fillId="0" borderId="21" xfId="0" applyFont="1" applyBorder="1" applyAlignment="1">
      <alignment horizontal="center"/>
    </xf>
    <xf numFmtId="0" fontId="18" fillId="0" borderId="0" xfId="0" applyFont="1" applyAlignment="1">
      <alignment horizontal="left" vertical="top" wrapText="1"/>
    </xf>
    <xf numFmtId="0" fontId="13" fillId="0" borderId="16" xfId="0" applyFont="1" applyBorder="1"/>
    <xf numFmtId="0" fontId="25" fillId="0" borderId="17" xfId="0" applyFont="1" applyBorder="1" applyAlignment="1">
      <alignment horizontal="left" wrapText="1"/>
    </xf>
    <xf numFmtId="0" fontId="13" fillId="0" borderId="18" xfId="0" applyFont="1" applyBorder="1"/>
    <xf numFmtId="0" fontId="36" fillId="0" borderId="0" xfId="0" applyFont="1" applyAlignment="1">
      <alignment horizontal="left" vertical="top" wrapText="1" readingOrder="1"/>
    </xf>
  </cellXfs>
  <cellStyles count="5">
    <cellStyle name="Comma 2" xfId="2" xr:uid="{C72BE669-7348-400D-A5F9-DB70D420DDAA}"/>
    <cellStyle name="Comma 2 2" xfId="3" xr:uid="{01306913-8187-48B7-AB3A-6F0D21677D01}"/>
    <cellStyle name="Currency" xfId="1" builtinId="4"/>
    <cellStyle name="Normal" xfId="0" builtinId="0"/>
    <cellStyle name="Percent" xfId="4" builtinId="5"/>
  </cellStyles>
  <dxfs count="4">
    <dxf>
      <fill>
        <patternFill patternType="solid">
          <fgColor rgb="FFFF9900"/>
          <bgColor rgb="FFFF9900"/>
        </patternFill>
      </fill>
    </dxf>
    <dxf>
      <fill>
        <patternFill patternType="solid">
          <fgColor rgb="FF99CC00"/>
          <bgColor rgb="FF99CC00"/>
        </patternFill>
      </fill>
    </dxf>
    <dxf>
      <fill>
        <patternFill patternType="solid">
          <fgColor rgb="FFFF9900"/>
          <bgColor rgb="FFFF9900"/>
        </patternFill>
      </fill>
    </dxf>
    <dxf>
      <fill>
        <patternFill patternType="solid">
          <fgColor rgb="FF99CC00"/>
          <bgColor rgb="FF99CC00"/>
        </patternFill>
      </fill>
    </dxf>
  </dxfs>
  <tableStyles count="0" defaultTableStyle="TableStyleMedium2" defaultPivotStyle="PivotStyleLight16"/>
  <colors>
    <mruColors>
      <color rgb="FFFFCC99"/>
      <color rgb="FF99FFCC"/>
      <color rgb="FFCCCCFF"/>
      <color rgb="FFCCFFFF"/>
      <color rgb="FF00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228599</xdr:colOff>
      <xdr:row>0</xdr:row>
      <xdr:rowOff>0</xdr:rowOff>
    </xdr:from>
    <xdr:ext cx="3495675" cy="438150"/>
    <xdr:sp macro="" textlink="">
      <xdr:nvSpPr>
        <xdr:cNvPr id="3" name="Shape 3">
          <a:extLst>
            <a:ext uri="{FF2B5EF4-FFF2-40B4-BE49-F238E27FC236}">
              <a16:creationId xmlns:a16="http://schemas.microsoft.com/office/drawing/2014/main" id="{00000000-0008-0000-0000-000003000000}"/>
            </a:ext>
          </a:extLst>
        </xdr:cNvPr>
        <xdr:cNvSpPr txBox="1"/>
      </xdr:nvSpPr>
      <xdr:spPr>
        <a:xfrm>
          <a:off x="447674" y="0"/>
          <a:ext cx="3495675" cy="438150"/>
        </a:xfrm>
        <a:prstGeom prst="rect">
          <a:avLst/>
        </a:prstGeom>
        <a:solidFill>
          <a:srgbClr val="FFFFCC"/>
        </a:solidFill>
        <a:ln w="9525" cap="flat" cmpd="sng">
          <a:solidFill>
            <a:srgbClr val="000000"/>
          </a:solidFill>
          <a:prstDash val="solid"/>
          <a:miter lim="800000"/>
          <a:headEnd type="none" w="sm" len="sm"/>
          <a:tailEnd type="none" w="sm" len="sm"/>
        </a:ln>
        <a:effectLst>
          <a:outerShdw dist="107763" dir="2700000" algn="ctr" rotWithShape="0">
            <a:srgbClr val="808080">
              <a:alpha val="49411"/>
            </a:srgbClr>
          </a:outerShdw>
        </a:effectLst>
      </xdr:spPr>
      <xdr:txBody>
        <a:bodyPr spcFirstLastPara="1" wrap="square" lIns="36575" tIns="27425" rIns="36575" bIns="27425" anchor="ctr" anchorCtr="0">
          <a:noAutofit/>
        </a:bodyPr>
        <a:lstStyle/>
        <a:p>
          <a:pPr marL="0" lvl="0" indent="0" algn="ctr" rtl="0">
            <a:spcBef>
              <a:spcPts val="0"/>
            </a:spcBef>
            <a:spcAft>
              <a:spcPts val="0"/>
            </a:spcAft>
            <a:buClr>
              <a:srgbClr val="000000"/>
            </a:buClr>
            <a:buSzPts val="1400"/>
            <a:buFont typeface="Arial"/>
            <a:buNone/>
          </a:pPr>
          <a:r>
            <a:rPr lang="en-US" sz="1400" b="0" i="0" u="none" strike="noStrike">
              <a:solidFill>
                <a:srgbClr val="000000"/>
              </a:solidFill>
              <a:latin typeface="Arial"/>
              <a:ea typeface="Arial"/>
              <a:cs typeface="Arial"/>
              <a:sym typeface="Arial"/>
            </a:rPr>
            <a:t>Mini-Competition - Scoring Matrix Guidance</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85925" cy="6762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37"/>
  <sheetViews>
    <sheetView tabSelected="1" workbookViewId="0">
      <selection activeCell="B26" sqref="B26"/>
    </sheetView>
  </sheetViews>
  <sheetFormatPr defaultColWidth="14.453125" defaultRowHeight="15" customHeight="1" x14ac:dyDescent="0.25"/>
  <cols>
    <col min="1" max="1" width="3.26953125" customWidth="1"/>
    <col min="2" max="2" width="79.7265625" customWidth="1"/>
    <col min="3" max="4" width="8.7265625" customWidth="1"/>
  </cols>
  <sheetData>
    <row r="1" spans="1:4" ht="12.75" customHeight="1" x14ac:dyDescent="0.25"/>
    <row r="2" spans="1:4" ht="12.75" customHeight="1" x14ac:dyDescent="0.35">
      <c r="B2" s="4"/>
    </row>
    <row r="3" spans="1:4" ht="12.75" customHeight="1" x14ac:dyDescent="0.35">
      <c r="B3" s="4"/>
    </row>
    <row r="4" spans="1:4" ht="12.75" customHeight="1" x14ac:dyDescent="0.35">
      <c r="B4" s="4"/>
    </row>
    <row r="5" spans="1:4" ht="62" x14ac:dyDescent="0.25">
      <c r="B5" s="194" t="s">
        <v>159</v>
      </c>
    </row>
    <row r="6" spans="1:4" ht="15.5" x14ac:dyDescent="0.25">
      <c r="B6" s="194"/>
    </row>
    <row r="7" spans="1:4" ht="46.5" x14ac:dyDescent="0.25">
      <c r="B7" s="194" t="s">
        <v>153</v>
      </c>
    </row>
    <row r="8" spans="1:4" ht="12.75" customHeight="1" x14ac:dyDescent="0.35">
      <c r="B8" s="4"/>
    </row>
    <row r="9" spans="1:4" ht="62" x14ac:dyDescent="0.25">
      <c r="B9" s="194" t="s">
        <v>160</v>
      </c>
    </row>
    <row r="10" spans="1:4" ht="15.5" x14ac:dyDescent="0.25">
      <c r="B10" s="194"/>
    </row>
    <row r="11" spans="1:4" ht="124" x14ac:dyDescent="0.25">
      <c r="B11" s="194" t="s">
        <v>161</v>
      </c>
    </row>
    <row r="12" spans="1:4" ht="15.5" x14ac:dyDescent="0.25">
      <c r="B12" s="194"/>
    </row>
    <row r="13" spans="1:4" ht="46.5" x14ac:dyDescent="0.35">
      <c r="A13" s="6"/>
      <c r="B13" s="242" t="s">
        <v>162</v>
      </c>
      <c r="C13" s="6"/>
      <c r="D13" s="6"/>
    </row>
    <row r="14" spans="1:4" ht="15.5" x14ac:dyDescent="0.35">
      <c r="A14" s="6"/>
      <c r="B14" s="242"/>
      <c r="C14" s="6"/>
      <c r="D14" s="6"/>
    </row>
    <row r="15" spans="1:4" ht="46.5" x14ac:dyDescent="0.35">
      <c r="A15" s="6"/>
      <c r="B15" s="242" t="s">
        <v>154</v>
      </c>
      <c r="C15" s="6"/>
      <c r="D15" s="6"/>
    </row>
    <row r="16" spans="1:4" ht="15.5" x14ac:dyDescent="0.35">
      <c r="A16" s="6"/>
      <c r="B16" s="242"/>
      <c r="C16" s="6"/>
      <c r="D16" s="6"/>
    </row>
    <row r="17" spans="1:4" ht="31" x14ac:dyDescent="0.35">
      <c r="A17" s="6"/>
      <c r="B17" s="194" t="s">
        <v>155</v>
      </c>
      <c r="C17" s="6"/>
      <c r="D17" s="6"/>
    </row>
    <row r="18" spans="1:4" ht="12.75" customHeight="1" x14ac:dyDescent="0.35">
      <c r="A18" s="6"/>
      <c r="B18" s="193"/>
      <c r="C18" s="6"/>
      <c r="D18" s="6"/>
    </row>
    <row r="19" spans="1:4" ht="12.75" customHeight="1" x14ac:dyDescent="0.35">
      <c r="A19" s="6"/>
      <c r="B19" s="193"/>
      <c r="C19" s="6"/>
      <c r="D19" s="6"/>
    </row>
    <row r="20" spans="1:4" ht="31" x14ac:dyDescent="0.35">
      <c r="A20" s="6"/>
      <c r="B20" s="194" t="s">
        <v>156</v>
      </c>
      <c r="C20" s="6"/>
      <c r="D20" s="6"/>
    </row>
    <row r="21" spans="1:4" ht="15.5" x14ac:dyDescent="0.35">
      <c r="A21" s="6"/>
      <c r="B21" s="194"/>
      <c r="C21" s="6"/>
      <c r="D21" s="6"/>
    </row>
    <row r="22" spans="1:4" ht="62" x14ac:dyDescent="0.35">
      <c r="A22" s="6"/>
      <c r="B22" s="194" t="s">
        <v>157</v>
      </c>
      <c r="C22" s="6"/>
      <c r="D22" s="6"/>
    </row>
    <row r="23" spans="1:4" ht="15.5" x14ac:dyDescent="0.35">
      <c r="A23" s="6"/>
      <c r="B23" s="194"/>
      <c r="C23" s="6"/>
      <c r="D23" s="6"/>
    </row>
    <row r="24" spans="1:4" ht="31" x14ac:dyDescent="0.35">
      <c r="A24" s="6"/>
      <c r="B24" s="194" t="s">
        <v>158</v>
      </c>
      <c r="C24" s="6"/>
      <c r="D24" s="6"/>
    </row>
    <row r="25" spans="1:4" ht="12.75" customHeight="1" x14ac:dyDescent="0.35">
      <c r="A25" s="6"/>
      <c r="B25" s="6"/>
      <c r="C25" s="6"/>
      <c r="D25" s="6"/>
    </row>
    <row r="26" spans="1:4" ht="62" x14ac:dyDescent="0.35">
      <c r="A26" s="6"/>
      <c r="B26" s="194" t="s">
        <v>163</v>
      </c>
      <c r="C26" s="6"/>
      <c r="D26" s="6"/>
    </row>
    <row r="27" spans="1:4" ht="12.75" customHeight="1" x14ac:dyDescent="0.35">
      <c r="A27" s="6"/>
      <c r="B27" s="6"/>
      <c r="C27" s="6"/>
      <c r="D27" s="6"/>
    </row>
    <row r="28" spans="1:4" ht="12.75" customHeight="1" x14ac:dyDescent="0.35">
      <c r="A28" s="6"/>
      <c r="B28" s="6"/>
      <c r="C28" s="6"/>
      <c r="D28" s="6"/>
    </row>
    <row r="29" spans="1:4" ht="12.75" customHeight="1" x14ac:dyDescent="0.35">
      <c r="A29" s="6"/>
      <c r="B29" s="6"/>
      <c r="C29" s="6"/>
      <c r="D29" s="6"/>
    </row>
    <row r="30" spans="1:4" ht="12.75" customHeight="1" x14ac:dyDescent="0.35">
      <c r="A30" s="6"/>
      <c r="B30" s="6"/>
      <c r="C30" s="6"/>
      <c r="D30" s="6"/>
    </row>
    <row r="31" spans="1:4" ht="12.75" customHeight="1" x14ac:dyDescent="0.35">
      <c r="A31" s="6"/>
      <c r="B31" s="6"/>
      <c r="C31" s="6"/>
      <c r="D31" s="6"/>
    </row>
    <row r="32" spans="1:4" ht="12.75" customHeight="1" x14ac:dyDescent="0.35">
      <c r="A32" s="6"/>
      <c r="B32" s="6"/>
      <c r="C32" s="6"/>
      <c r="D32" s="6"/>
    </row>
    <row r="33" spans="1:4" ht="12.75" customHeight="1" x14ac:dyDescent="0.35">
      <c r="A33" s="6"/>
      <c r="B33" s="6"/>
      <c r="C33" s="6"/>
      <c r="D33" s="6"/>
    </row>
    <row r="34" spans="1:4" ht="12.75" customHeight="1" x14ac:dyDescent="0.35">
      <c r="A34" s="6"/>
      <c r="B34" s="6"/>
      <c r="C34" s="6"/>
      <c r="D34" s="6"/>
    </row>
    <row r="35" spans="1:4" ht="12.75" customHeight="1" x14ac:dyDescent="0.35">
      <c r="A35" s="6"/>
      <c r="B35" s="6"/>
      <c r="C35" s="6"/>
      <c r="D35" s="6"/>
    </row>
    <row r="36" spans="1:4" ht="12.75" customHeight="1" x14ac:dyDescent="0.35">
      <c r="A36" s="6"/>
      <c r="B36" s="6"/>
      <c r="C36" s="6"/>
      <c r="D36" s="6"/>
    </row>
    <row r="37" spans="1:4" ht="12.75" customHeight="1" x14ac:dyDescent="0.25"/>
  </sheetData>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000"/>
  <sheetViews>
    <sheetView workbookViewId="0">
      <selection activeCell="C8" sqref="C8"/>
    </sheetView>
  </sheetViews>
  <sheetFormatPr defaultColWidth="14.453125" defaultRowHeight="15" customHeight="1" x14ac:dyDescent="0.25"/>
  <cols>
    <col min="1" max="1" width="8.7265625" customWidth="1"/>
    <col min="2" max="2" width="94.7265625" customWidth="1"/>
    <col min="3" max="3" width="12.7265625" customWidth="1"/>
    <col min="4" max="4" width="13.1796875" customWidth="1"/>
    <col min="5" max="5" width="16" customWidth="1"/>
    <col min="6" max="26" width="8.7265625" customWidth="1"/>
  </cols>
  <sheetData>
    <row r="1" spans="1:5" ht="18" customHeight="1" x14ac:dyDescent="0.25">
      <c r="A1" s="1" t="s">
        <v>0</v>
      </c>
      <c r="B1" s="1"/>
      <c r="C1" s="1"/>
      <c r="D1" s="1"/>
      <c r="E1" s="1"/>
    </row>
    <row r="2" spans="1:5" ht="12.75" customHeight="1" x14ac:dyDescent="0.25">
      <c r="A2" s="3"/>
    </row>
    <row r="3" spans="1:5" ht="12.75" customHeight="1" x14ac:dyDescent="0.25">
      <c r="A3" s="5" t="s">
        <v>1</v>
      </c>
      <c r="B3" s="7" t="s">
        <v>2</v>
      </c>
      <c r="C3" s="7" t="s">
        <v>4</v>
      </c>
      <c r="D3" s="7" t="s">
        <v>5</v>
      </c>
      <c r="E3" s="7" t="s">
        <v>6</v>
      </c>
    </row>
    <row r="4" spans="1:5" ht="12.75" customHeight="1" x14ac:dyDescent="0.25">
      <c r="A4" s="9"/>
      <c r="B4" s="11" t="s">
        <v>7</v>
      </c>
      <c r="C4" s="12"/>
      <c r="D4" s="12"/>
      <c r="E4" s="12"/>
    </row>
    <row r="5" spans="1:5" ht="12.75" customHeight="1" x14ac:dyDescent="0.25">
      <c r="A5" s="13">
        <v>0</v>
      </c>
      <c r="B5" s="15" t="s">
        <v>10</v>
      </c>
      <c r="C5" s="16">
        <v>30</v>
      </c>
      <c r="D5" s="16">
        <v>20</v>
      </c>
      <c r="E5" s="16">
        <v>24</v>
      </c>
    </row>
    <row r="6" spans="1:5" ht="12.75" customHeight="1" x14ac:dyDescent="0.25">
      <c r="A6" s="17"/>
      <c r="B6" s="18"/>
      <c r="C6" s="18"/>
      <c r="D6" s="18"/>
      <c r="E6" s="18"/>
    </row>
    <row r="7" spans="1:5" ht="12.75" customHeight="1" x14ac:dyDescent="0.25">
      <c r="A7" s="20"/>
      <c r="B7" s="11" t="s">
        <v>14</v>
      </c>
      <c r="C7" s="12"/>
      <c r="D7" s="12"/>
      <c r="E7" s="12"/>
    </row>
    <row r="8" spans="1:5" ht="98" x14ac:dyDescent="0.25">
      <c r="A8" s="13">
        <v>1</v>
      </c>
      <c r="B8" s="15" t="s">
        <v>16</v>
      </c>
      <c r="C8" s="21">
        <v>20</v>
      </c>
      <c r="D8" s="21">
        <v>12</v>
      </c>
      <c r="E8" s="21">
        <v>16</v>
      </c>
    </row>
    <row r="9" spans="1:5" ht="42" x14ac:dyDescent="0.25">
      <c r="A9" s="13">
        <v>2</v>
      </c>
      <c r="B9" s="15" t="s">
        <v>17</v>
      </c>
      <c r="C9" s="21">
        <v>20</v>
      </c>
      <c r="D9" s="21">
        <v>12</v>
      </c>
      <c r="E9" s="21">
        <v>10</v>
      </c>
    </row>
    <row r="10" spans="1:5" ht="28" x14ac:dyDescent="0.25">
      <c r="A10" s="13">
        <v>3</v>
      </c>
      <c r="B10" s="15" t="s">
        <v>18</v>
      </c>
      <c r="C10" s="21">
        <v>15</v>
      </c>
      <c r="D10" s="21">
        <v>9</v>
      </c>
      <c r="E10" s="21">
        <v>12</v>
      </c>
    </row>
    <row r="11" spans="1:5" ht="56" x14ac:dyDescent="0.25">
      <c r="A11" s="13">
        <v>4</v>
      </c>
      <c r="B11" s="15" t="s">
        <v>19</v>
      </c>
      <c r="C11" s="21">
        <v>15</v>
      </c>
      <c r="D11" s="21">
        <v>7.5</v>
      </c>
      <c r="E11" s="21">
        <v>10.5</v>
      </c>
    </row>
    <row r="12" spans="1:5" ht="28" x14ac:dyDescent="0.25">
      <c r="A12" s="13">
        <v>5</v>
      </c>
      <c r="B12" s="15" t="s">
        <v>20</v>
      </c>
      <c r="C12" s="21">
        <v>0</v>
      </c>
      <c r="D12" s="21">
        <v>0</v>
      </c>
      <c r="E12" s="21">
        <v>0</v>
      </c>
    </row>
    <row r="13" spans="1:5" ht="12.75" customHeight="1" x14ac:dyDescent="0.25">
      <c r="A13" s="20"/>
      <c r="B13" s="11" t="s">
        <v>21</v>
      </c>
      <c r="C13" s="21">
        <v>100</v>
      </c>
      <c r="D13" s="21">
        <v>60.5</v>
      </c>
      <c r="E13" s="21">
        <v>72.5</v>
      </c>
    </row>
    <row r="14" spans="1:5" ht="12.75" customHeight="1" x14ac:dyDescent="0.25">
      <c r="A14" s="22"/>
    </row>
    <row r="15" spans="1:5" ht="29.25" customHeight="1" x14ac:dyDescent="0.25">
      <c r="A15" s="212" t="s">
        <v>22</v>
      </c>
      <c r="B15" s="213"/>
      <c r="C15" s="213"/>
      <c r="D15" s="213"/>
      <c r="E15" s="213"/>
    </row>
    <row r="16" spans="1:5" ht="12.75" customHeight="1" x14ac:dyDescent="0.25">
      <c r="A16" s="22"/>
    </row>
    <row r="17" spans="1:5" ht="12.75" customHeight="1" x14ac:dyDescent="0.25">
      <c r="A17" s="209" t="s">
        <v>23</v>
      </c>
      <c r="B17" s="210"/>
      <c r="C17" s="210"/>
      <c r="D17" s="210"/>
      <c r="E17" s="211"/>
    </row>
    <row r="18" spans="1:5" ht="12.75" customHeight="1" x14ac:dyDescent="0.25">
      <c r="A18" s="22"/>
    </row>
    <row r="19" spans="1:5" ht="12.75" customHeight="1" x14ac:dyDescent="0.25">
      <c r="A19" s="24" t="s">
        <v>24</v>
      </c>
    </row>
    <row r="20" spans="1:5" ht="12.75" customHeight="1" x14ac:dyDescent="0.25">
      <c r="A20" s="24"/>
    </row>
    <row r="21" spans="1:5" ht="12.75" customHeight="1" x14ac:dyDescent="0.25">
      <c r="A21" s="25" t="s">
        <v>25</v>
      </c>
    </row>
    <row r="22" spans="1:5" ht="28.5" customHeight="1" x14ac:dyDescent="0.25">
      <c r="A22" s="209" t="s">
        <v>26</v>
      </c>
      <c r="B22" s="210"/>
      <c r="C22" s="210"/>
      <c r="D22" s="210"/>
      <c r="E22" s="211"/>
    </row>
    <row r="23" spans="1:5" ht="12.75" customHeight="1" x14ac:dyDescent="0.25">
      <c r="A23" s="26"/>
    </row>
    <row r="24" spans="1:5" ht="44.25" customHeight="1" x14ac:dyDescent="0.25">
      <c r="A24" s="212" t="s">
        <v>27</v>
      </c>
      <c r="B24" s="213"/>
      <c r="C24" s="213"/>
      <c r="D24" s="213"/>
      <c r="E24" s="213"/>
    </row>
    <row r="25" spans="1:5" ht="12.75" customHeight="1" x14ac:dyDescent="0.25">
      <c r="A25" s="26"/>
      <c r="B25" s="27"/>
      <c r="C25" s="27"/>
      <c r="D25" s="27"/>
      <c r="E25" s="27"/>
    </row>
    <row r="26" spans="1:5" ht="29.25" customHeight="1" x14ac:dyDescent="0.25">
      <c r="A26" s="212" t="s">
        <v>28</v>
      </c>
      <c r="B26" s="213"/>
      <c r="C26" s="213"/>
      <c r="D26" s="213"/>
      <c r="E26" s="213"/>
    </row>
    <row r="27" spans="1:5" ht="12.75" customHeight="1" x14ac:dyDescent="0.25">
      <c r="A27" s="26"/>
      <c r="B27" s="27"/>
      <c r="C27" s="27"/>
      <c r="D27" s="27"/>
      <c r="E27" s="27"/>
    </row>
    <row r="28" spans="1:5" ht="29.25" customHeight="1" x14ac:dyDescent="0.25">
      <c r="A28" s="212" t="s">
        <v>29</v>
      </c>
      <c r="B28" s="213"/>
      <c r="C28" s="213"/>
      <c r="D28" s="213"/>
      <c r="E28" s="213"/>
    </row>
    <row r="29" spans="1:5" ht="12.75" customHeight="1" x14ac:dyDescent="0.25">
      <c r="A29" s="26"/>
      <c r="B29" s="27"/>
      <c r="C29" s="27"/>
      <c r="D29" s="27"/>
      <c r="E29" s="27"/>
    </row>
    <row r="30" spans="1:5" ht="42.75" customHeight="1" x14ac:dyDescent="0.25">
      <c r="A30" s="212" t="s">
        <v>30</v>
      </c>
      <c r="B30" s="213"/>
      <c r="C30" s="213"/>
      <c r="D30" s="213"/>
      <c r="E30" s="213"/>
    </row>
    <row r="31" spans="1:5" ht="12.75" customHeight="1" x14ac:dyDescent="0.25">
      <c r="A31" s="26"/>
      <c r="B31" s="27"/>
      <c r="C31" s="27"/>
      <c r="D31" s="27"/>
      <c r="E31" s="27"/>
    </row>
    <row r="32" spans="1:5" ht="12.75" customHeight="1" x14ac:dyDescent="0.25">
      <c r="A32" s="216" t="s">
        <v>31</v>
      </c>
      <c r="B32" s="213"/>
      <c r="C32" s="213"/>
      <c r="D32" s="213"/>
      <c r="E32" s="27"/>
    </row>
    <row r="33" spans="1:2" ht="12.75" customHeight="1" x14ac:dyDescent="0.25">
      <c r="A33" s="26"/>
    </row>
    <row r="34" spans="1:2" ht="12.75" customHeight="1" x14ac:dyDescent="0.25">
      <c r="A34" s="25" t="s">
        <v>32</v>
      </c>
    </row>
    <row r="35" spans="1:2" ht="12.75" customHeight="1" x14ac:dyDescent="0.25">
      <c r="A35" s="26"/>
    </row>
    <row r="36" spans="1:2" ht="12.75" customHeight="1" x14ac:dyDescent="0.25">
      <c r="A36" s="214" t="s">
        <v>33</v>
      </c>
      <c r="B36" s="214" t="s">
        <v>34</v>
      </c>
    </row>
    <row r="37" spans="1:2" ht="12.75" customHeight="1" x14ac:dyDescent="0.25">
      <c r="A37" s="215"/>
      <c r="B37" s="215"/>
    </row>
    <row r="38" spans="1:2" ht="14" x14ac:dyDescent="0.25">
      <c r="A38" s="28">
        <v>0</v>
      </c>
      <c r="B38" s="11" t="s">
        <v>35</v>
      </c>
    </row>
    <row r="39" spans="1:2" ht="28" x14ac:dyDescent="0.25">
      <c r="A39" s="30" t="s">
        <v>36</v>
      </c>
      <c r="B39" s="11" t="s">
        <v>37</v>
      </c>
    </row>
    <row r="40" spans="1:2" ht="14" x14ac:dyDescent="0.25">
      <c r="A40" s="30" t="s">
        <v>38</v>
      </c>
      <c r="B40" s="11" t="s">
        <v>39</v>
      </c>
    </row>
    <row r="41" spans="1:2" ht="14" x14ac:dyDescent="0.25">
      <c r="A41" s="30" t="s">
        <v>40</v>
      </c>
      <c r="B41" s="11" t="s">
        <v>41</v>
      </c>
    </row>
    <row r="42" spans="1:2" ht="28" x14ac:dyDescent="0.25">
      <c r="A42" s="30" t="s">
        <v>42</v>
      </c>
      <c r="B42" s="11" t="s">
        <v>43</v>
      </c>
    </row>
    <row r="43" spans="1:2" ht="12.75" customHeight="1" x14ac:dyDescent="0.25">
      <c r="A43" s="26"/>
    </row>
    <row r="44" spans="1:2" ht="12.75" customHeight="1" x14ac:dyDescent="0.25"/>
    <row r="45" spans="1:2" ht="12.75" customHeight="1" x14ac:dyDescent="0.25"/>
    <row r="46" spans="1:2" ht="12.75" customHeight="1" x14ac:dyDescent="0.25"/>
    <row r="47" spans="1:2" ht="12.75" customHeight="1" x14ac:dyDescent="0.25"/>
    <row r="48" spans="1:2"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10">
    <mergeCell ref="A22:E22"/>
    <mergeCell ref="A17:E17"/>
    <mergeCell ref="A15:E15"/>
    <mergeCell ref="A36:A37"/>
    <mergeCell ref="B36:B37"/>
    <mergeCell ref="A24:E24"/>
    <mergeCell ref="A32:D32"/>
    <mergeCell ref="A30:E30"/>
    <mergeCell ref="A26:E26"/>
    <mergeCell ref="A28:E28"/>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V40"/>
  <sheetViews>
    <sheetView topLeftCell="B1" zoomScale="55" zoomScaleNormal="55" workbookViewId="0">
      <selection activeCell="C25" sqref="C25"/>
    </sheetView>
  </sheetViews>
  <sheetFormatPr defaultColWidth="14.453125" defaultRowHeight="15" customHeight="1" x14ac:dyDescent="0.25"/>
  <cols>
    <col min="1" max="1" width="3.26953125" customWidth="1"/>
    <col min="2" max="2" width="62.7265625" customWidth="1"/>
    <col min="3" max="6" width="17.7265625" customWidth="1"/>
    <col min="7" max="8" width="19.7265625" customWidth="1"/>
    <col min="9" max="12" width="17.7265625" customWidth="1"/>
    <col min="13" max="14" width="19.7265625" customWidth="1"/>
    <col min="15" max="15" width="13.7265625" customWidth="1"/>
    <col min="16" max="22" width="8.7265625" customWidth="1"/>
  </cols>
  <sheetData>
    <row r="1" spans="1:22" ht="18" customHeight="1" x14ac:dyDescent="0.35">
      <c r="A1" s="29"/>
      <c r="B1" s="29"/>
      <c r="C1" s="29"/>
      <c r="D1" s="29"/>
      <c r="E1" s="29"/>
      <c r="F1" s="29"/>
      <c r="G1" s="29"/>
      <c r="H1" s="29"/>
      <c r="I1" s="29"/>
      <c r="J1" s="29"/>
      <c r="K1" s="29"/>
      <c r="L1" s="29"/>
      <c r="M1" s="29"/>
      <c r="N1" s="29"/>
      <c r="O1" s="29"/>
      <c r="P1" s="29"/>
      <c r="Q1" s="29"/>
      <c r="R1" s="29"/>
      <c r="S1" s="29"/>
      <c r="T1" s="29"/>
      <c r="U1" s="29"/>
      <c r="V1" s="29"/>
    </row>
    <row r="2" spans="1:22" ht="18" customHeight="1" x14ac:dyDescent="0.4">
      <c r="A2" s="29"/>
      <c r="B2" s="31" t="s">
        <v>147</v>
      </c>
      <c r="C2" s="32"/>
      <c r="D2" s="32"/>
      <c r="E2" s="32"/>
      <c r="F2" s="32"/>
      <c r="G2" s="32"/>
      <c r="H2" s="32"/>
      <c r="I2" s="32"/>
      <c r="J2" s="32"/>
      <c r="K2" s="32"/>
      <c r="L2" s="32"/>
      <c r="M2" s="32"/>
      <c r="N2" s="32"/>
      <c r="O2" s="29"/>
      <c r="P2" s="29"/>
      <c r="Q2" s="29"/>
      <c r="R2" s="29"/>
      <c r="S2" s="29"/>
      <c r="T2" s="29"/>
      <c r="U2" s="29"/>
      <c r="V2" s="29"/>
    </row>
    <row r="3" spans="1:22" ht="18" customHeight="1" x14ac:dyDescent="0.35">
      <c r="A3" s="29"/>
      <c r="B3" s="29"/>
      <c r="C3" s="29"/>
      <c r="D3" s="29"/>
      <c r="E3" s="29"/>
      <c r="F3" s="29"/>
      <c r="G3" s="29"/>
      <c r="H3" s="29"/>
      <c r="I3" s="29"/>
      <c r="J3" s="29"/>
      <c r="K3" s="29"/>
      <c r="L3" s="29"/>
      <c r="M3" s="29"/>
      <c r="N3" s="29"/>
      <c r="O3" s="29"/>
      <c r="P3" s="29"/>
      <c r="Q3" s="29"/>
      <c r="R3" s="29"/>
      <c r="S3" s="29"/>
      <c r="T3" s="29"/>
      <c r="U3" s="29"/>
      <c r="V3" s="29"/>
    </row>
    <row r="4" spans="1:22" ht="18" customHeight="1" x14ac:dyDescent="0.4">
      <c r="A4" s="29"/>
      <c r="B4" s="33" t="s">
        <v>44</v>
      </c>
      <c r="C4" s="32"/>
      <c r="D4" s="32"/>
      <c r="E4" s="32"/>
      <c r="F4" s="32"/>
      <c r="G4" s="32"/>
      <c r="H4" s="32"/>
      <c r="I4" s="32"/>
      <c r="J4" s="32"/>
      <c r="K4" s="32"/>
      <c r="L4" s="32"/>
      <c r="M4" s="32"/>
      <c r="N4" s="32"/>
      <c r="O4" s="29"/>
      <c r="P4" s="29"/>
      <c r="Q4" s="29"/>
      <c r="R4" s="29"/>
      <c r="S4" s="29"/>
      <c r="T4" s="29"/>
      <c r="U4" s="29"/>
      <c r="V4" s="29"/>
    </row>
    <row r="5" spans="1:22" ht="18" customHeight="1" x14ac:dyDescent="0.35">
      <c r="A5" s="29"/>
      <c r="B5" s="29"/>
      <c r="C5" s="29"/>
      <c r="D5" s="29"/>
      <c r="E5" s="29"/>
      <c r="F5" s="29"/>
      <c r="G5" s="29"/>
      <c r="H5" s="29"/>
      <c r="I5" s="29"/>
      <c r="J5" s="29"/>
      <c r="K5" s="29"/>
      <c r="L5" s="29"/>
      <c r="M5" s="29"/>
      <c r="N5" s="29"/>
      <c r="O5" s="29"/>
      <c r="P5" s="29"/>
      <c r="Q5" s="29"/>
      <c r="R5" s="29"/>
      <c r="S5" s="29"/>
      <c r="T5" s="29"/>
      <c r="U5" s="29"/>
      <c r="V5" s="29"/>
    </row>
    <row r="6" spans="1:22" ht="18" customHeight="1" x14ac:dyDescent="0.35">
      <c r="A6" s="29"/>
      <c r="B6" s="29"/>
      <c r="C6" s="29"/>
      <c r="D6" s="29"/>
      <c r="E6" s="29"/>
      <c r="F6" s="29"/>
      <c r="G6" s="29"/>
      <c r="H6" s="29"/>
      <c r="I6" s="29"/>
      <c r="J6" s="29"/>
      <c r="K6" s="29"/>
      <c r="L6" s="29"/>
      <c r="M6" s="29"/>
      <c r="N6" s="29"/>
      <c r="O6" s="29"/>
      <c r="P6" s="29"/>
      <c r="Q6" s="29"/>
      <c r="R6" s="29"/>
      <c r="S6" s="29"/>
      <c r="T6" s="29"/>
      <c r="U6" s="29"/>
      <c r="V6" s="29"/>
    </row>
    <row r="7" spans="1:22" ht="18" customHeight="1" x14ac:dyDescent="0.4">
      <c r="A7" s="29"/>
      <c r="B7" s="34" t="s">
        <v>45</v>
      </c>
      <c r="C7" s="219" t="s">
        <v>126</v>
      </c>
      <c r="D7" s="220"/>
      <c r="E7" s="221" t="s">
        <v>127</v>
      </c>
      <c r="F7" s="220"/>
      <c r="G7" s="222" t="s">
        <v>128</v>
      </c>
      <c r="H7" s="220"/>
      <c r="I7" s="223" t="s">
        <v>130</v>
      </c>
      <c r="J7" s="224"/>
      <c r="K7" s="225" t="s">
        <v>131</v>
      </c>
      <c r="L7" s="226"/>
      <c r="M7" s="217" t="s">
        <v>132</v>
      </c>
      <c r="N7" s="218"/>
      <c r="O7" s="29"/>
      <c r="P7" s="29"/>
      <c r="Q7" s="29"/>
      <c r="R7" s="29"/>
      <c r="S7" s="29"/>
      <c r="T7" s="29"/>
      <c r="U7" s="29"/>
      <c r="V7" s="29"/>
    </row>
    <row r="8" spans="1:22" ht="18" customHeight="1" x14ac:dyDescent="0.4">
      <c r="A8" s="29"/>
      <c r="B8" s="145" t="s">
        <v>129</v>
      </c>
      <c r="C8" s="219">
        <v>1</v>
      </c>
      <c r="D8" s="228"/>
      <c r="E8" s="221">
        <v>2</v>
      </c>
      <c r="F8" s="229"/>
      <c r="G8" s="222">
        <v>3</v>
      </c>
      <c r="H8" s="230"/>
      <c r="I8" s="231">
        <v>4</v>
      </c>
      <c r="J8" s="232"/>
      <c r="K8" s="225">
        <v>5</v>
      </c>
      <c r="L8" s="233"/>
      <c r="M8" s="217">
        <v>6</v>
      </c>
      <c r="N8" s="227"/>
      <c r="O8" s="29"/>
      <c r="P8" s="29"/>
      <c r="Q8" s="29"/>
      <c r="R8" s="29"/>
      <c r="S8" s="29"/>
      <c r="T8" s="29"/>
      <c r="U8" s="29"/>
      <c r="V8" s="29"/>
    </row>
    <row r="9" spans="1:22" ht="18" customHeight="1" x14ac:dyDescent="0.35">
      <c r="A9" s="29"/>
      <c r="B9" s="123" t="s">
        <v>118</v>
      </c>
      <c r="C9" s="36"/>
      <c r="D9" s="37" t="s">
        <v>50</v>
      </c>
      <c r="E9" s="36"/>
      <c r="F9" s="37" t="s">
        <v>50</v>
      </c>
      <c r="G9" s="36"/>
      <c r="H9" s="37" t="s">
        <v>50</v>
      </c>
      <c r="I9" s="36"/>
      <c r="J9" s="37" t="s">
        <v>50</v>
      </c>
      <c r="K9" s="36"/>
      <c r="L9" s="37" t="s">
        <v>50</v>
      </c>
      <c r="M9" s="36"/>
      <c r="N9" s="37" t="s">
        <v>50</v>
      </c>
      <c r="O9" s="38" t="s">
        <v>51</v>
      </c>
      <c r="P9" s="29"/>
      <c r="Q9" s="29"/>
      <c r="R9" s="29"/>
      <c r="S9" s="29"/>
      <c r="T9" s="29"/>
      <c r="U9" s="29"/>
      <c r="V9" s="29"/>
    </row>
    <row r="10" spans="1:22" s="100" customFormat="1" ht="17.5" x14ac:dyDescent="0.25">
      <c r="A10" s="97"/>
      <c r="B10" s="98" t="s">
        <v>139</v>
      </c>
      <c r="C10" s="99">
        <f>'BID 1'!$J$9</f>
        <v>60</v>
      </c>
      <c r="D10" s="99">
        <f>'BID 1'!$K$9</f>
        <v>60</v>
      </c>
      <c r="E10" s="99">
        <f>'BID 2'!$J$9</f>
        <v>70</v>
      </c>
      <c r="F10" s="99">
        <f>'BID 2'!$K$9</f>
        <v>70</v>
      </c>
      <c r="G10" s="99">
        <f>'BID 3'!$J$9</f>
        <v>30</v>
      </c>
      <c r="H10" s="99">
        <f>'BID 3'!$K$9</f>
        <v>30</v>
      </c>
      <c r="I10" s="99">
        <f>'BID 4'!$J$9</f>
        <v>40</v>
      </c>
      <c r="J10" s="99">
        <f>'BID 4'!$K$9</f>
        <v>40</v>
      </c>
      <c r="K10" s="99">
        <f>'BID 5'!$J$9</f>
        <v>50</v>
      </c>
      <c r="L10" s="99">
        <f>'BID 5'!$K$9</f>
        <v>50</v>
      </c>
      <c r="M10" s="99">
        <f>'BID 6'!$J$9</f>
        <v>60</v>
      </c>
      <c r="N10" s="99">
        <f>'BID 6'!$K$9</f>
        <v>60</v>
      </c>
      <c r="O10" s="186">
        <v>10</v>
      </c>
      <c r="P10" s="97"/>
      <c r="Q10" s="97"/>
      <c r="R10" s="97"/>
      <c r="S10" s="97"/>
      <c r="T10" s="97"/>
      <c r="U10" s="97"/>
      <c r="V10" s="97"/>
    </row>
    <row r="11" spans="1:22" s="100" customFormat="1" ht="17.5" x14ac:dyDescent="0.25">
      <c r="A11" s="97"/>
      <c r="B11" s="98" t="s">
        <v>140</v>
      </c>
      <c r="C11" s="101">
        <f>'BID 1'!$J$10</f>
        <v>60</v>
      </c>
      <c r="D11" s="99">
        <f>'BID 1'!$K$10</f>
        <v>60</v>
      </c>
      <c r="E11" s="101">
        <f>'BID 2'!$J$10</f>
        <v>70</v>
      </c>
      <c r="F11" s="99">
        <f>'BID 2'!$K$10</f>
        <v>70</v>
      </c>
      <c r="G11" s="101">
        <f>'BID 3'!$J$10</f>
        <v>30</v>
      </c>
      <c r="H11" s="99">
        <f>'BID 3'!$K$10</f>
        <v>30</v>
      </c>
      <c r="I11" s="101">
        <f>'BID 4'!$J$10</f>
        <v>10</v>
      </c>
      <c r="J11" s="99">
        <f>'BID 4'!$K$10</f>
        <v>10</v>
      </c>
      <c r="K11" s="101">
        <f>'BID 5'!$J$10</f>
        <v>10</v>
      </c>
      <c r="L11" s="99">
        <f>'BID 5'!$K$10</f>
        <v>10</v>
      </c>
      <c r="M11" s="101">
        <f>'BID 6'!$J$10</f>
        <v>10</v>
      </c>
      <c r="N11" s="99">
        <f>'BID 6'!$K$10</f>
        <v>10</v>
      </c>
      <c r="O11" s="186">
        <v>10</v>
      </c>
      <c r="P11" s="97"/>
      <c r="Q11" s="97"/>
      <c r="R11" s="97"/>
      <c r="S11" s="97"/>
      <c r="T11" s="97"/>
      <c r="U11" s="97"/>
      <c r="V11" s="97"/>
    </row>
    <row r="12" spans="1:22" s="100" customFormat="1" ht="17.5" x14ac:dyDescent="0.25">
      <c r="A12" s="97"/>
      <c r="B12" s="98" t="s">
        <v>141</v>
      </c>
      <c r="C12" s="101">
        <f>'BID 1'!$J$11</f>
        <v>60</v>
      </c>
      <c r="D12" s="99">
        <f>'BID 1'!$K$11</f>
        <v>60</v>
      </c>
      <c r="E12" s="101">
        <f>'BID 2'!$J$11</f>
        <v>70</v>
      </c>
      <c r="F12" s="99">
        <f>'BID 2'!$K$11</f>
        <v>70</v>
      </c>
      <c r="G12" s="101">
        <f>'BID 3'!$J$11</f>
        <v>30</v>
      </c>
      <c r="H12" s="99">
        <f>'BID 3'!$K$11</f>
        <v>30</v>
      </c>
      <c r="I12" s="101">
        <f>'BID 4'!$J$11</f>
        <v>10</v>
      </c>
      <c r="J12" s="99">
        <f>'BID 4'!$K$11</f>
        <v>10</v>
      </c>
      <c r="K12" s="101">
        <f>'BID 5'!$J$11</f>
        <v>10</v>
      </c>
      <c r="L12" s="99">
        <f>'BID 5'!$K$11</f>
        <v>10</v>
      </c>
      <c r="M12" s="101">
        <f>'BID 6'!$J$11</f>
        <v>10</v>
      </c>
      <c r="N12" s="99">
        <f>'BID 6'!$K$11</f>
        <v>10</v>
      </c>
      <c r="O12" s="186">
        <v>10</v>
      </c>
      <c r="P12" s="97"/>
      <c r="Q12" s="97"/>
      <c r="R12" s="97"/>
      <c r="S12" s="97"/>
      <c r="T12" s="97"/>
      <c r="U12" s="97"/>
      <c r="V12" s="97"/>
    </row>
    <row r="13" spans="1:22" s="100" customFormat="1" ht="17.5" x14ac:dyDescent="0.25">
      <c r="A13" s="97"/>
      <c r="B13" s="98" t="s">
        <v>142</v>
      </c>
      <c r="C13" s="101">
        <f>'BID 1'!$J$12</f>
        <v>60</v>
      </c>
      <c r="D13" s="99">
        <f>'BID 1'!$K$12</f>
        <v>60</v>
      </c>
      <c r="E13" s="101">
        <f>'BID 2'!$J$12</f>
        <v>70</v>
      </c>
      <c r="F13" s="99">
        <f>'BID 2'!$K$12</f>
        <v>70</v>
      </c>
      <c r="G13" s="101">
        <f>'BID 3'!$J$12</f>
        <v>30</v>
      </c>
      <c r="H13" s="99">
        <f>'BID 3'!$K$12</f>
        <v>30</v>
      </c>
      <c r="I13" s="101">
        <f>'BID 4'!$J$12</f>
        <v>10</v>
      </c>
      <c r="J13" s="99">
        <f>'BID 4'!$K$12</f>
        <v>10</v>
      </c>
      <c r="K13" s="101">
        <f>'BID 5'!$J$12</f>
        <v>10</v>
      </c>
      <c r="L13" s="99">
        <f>'BID 5'!$K$12</f>
        <v>10</v>
      </c>
      <c r="M13" s="101">
        <f>'BID 6'!$J$12</f>
        <v>10</v>
      </c>
      <c r="N13" s="99">
        <f>'BID 6'!$K$12</f>
        <v>10</v>
      </c>
      <c r="O13" s="186">
        <v>10</v>
      </c>
      <c r="P13" s="97"/>
      <c r="Q13" s="97"/>
      <c r="R13" s="97"/>
      <c r="S13" s="97"/>
      <c r="T13" s="97"/>
      <c r="U13" s="97"/>
      <c r="V13" s="97"/>
    </row>
    <row r="14" spans="1:22" s="100" customFormat="1" ht="17.5" x14ac:dyDescent="0.25">
      <c r="A14" s="97"/>
      <c r="B14" s="98" t="s">
        <v>143</v>
      </c>
      <c r="C14" s="101">
        <f>'BID 1'!$J$13</f>
        <v>60</v>
      </c>
      <c r="D14" s="99">
        <f>'BID 1'!$K$13</f>
        <v>60</v>
      </c>
      <c r="E14" s="101">
        <f>'BID 2'!$J$13</f>
        <v>70</v>
      </c>
      <c r="F14" s="99">
        <f>'BID 2'!$K$13</f>
        <v>70</v>
      </c>
      <c r="G14" s="101">
        <f>'BID 3'!$J$13</f>
        <v>30</v>
      </c>
      <c r="H14" s="99">
        <f>'BID 3'!$K$13</f>
        <v>30</v>
      </c>
      <c r="I14" s="101">
        <f>'BID 4'!$J$13</f>
        <v>10</v>
      </c>
      <c r="J14" s="99">
        <f>'BID 4'!$K$13</f>
        <v>10</v>
      </c>
      <c r="K14" s="101">
        <f>'BID 5'!$J$13</f>
        <v>10</v>
      </c>
      <c r="L14" s="99">
        <f>'BID 5'!$K$13</f>
        <v>10</v>
      </c>
      <c r="M14" s="101">
        <f>'BID 6'!$J$13</f>
        <v>10</v>
      </c>
      <c r="N14" s="99">
        <f>'BID 6'!$K$13</f>
        <v>10</v>
      </c>
      <c r="O14" s="186">
        <v>10</v>
      </c>
      <c r="P14" s="97"/>
      <c r="Q14" s="97"/>
      <c r="R14" s="97"/>
      <c r="S14" s="97"/>
      <c r="T14" s="97"/>
      <c r="U14" s="97"/>
      <c r="V14" s="97"/>
    </row>
    <row r="15" spans="1:22" s="100" customFormat="1" ht="17.5" x14ac:dyDescent="0.25">
      <c r="A15" s="97"/>
      <c r="B15" s="98" t="s">
        <v>144</v>
      </c>
      <c r="C15" s="101">
        <f>'BID 1'!$J$14</f>
        <v>60</v>
      </c>
      <c r="D15" s="99">
        <f>'BID 1'!$K$14</f>
        <v>60</v>
      </c>
      <c r="E15" s="101">
        <f>'BID 2'!$J$14</f>
        <v>70</v>
      </c>
      <c r="F15" s="99">
        <f>'BID 2'!$K$14</f>
        <v>70</v>
      </c>
      <c r="G15" s="101">
        <f>'BID 3'!$J$14</f>
        <v>30</v>
      </c>
      <c r="H15" s="99">
        <f>'BID 3'!$K$14</f>
        <v>30</v>
      </c>
      <c r="I15" s="101">
        <f>'BID 4'!$J$14</f>
        <v>10</v>
      </c>
      <c r="J15" s="99">
        <f>'BID 4'!$K$14</f>
        <v>10</v>
      </c>
      <c r="K15" s="101">
        <f>'BID 5'!$J$14</f>
        <v>10</v>
      </c>
      <c r="L15" s="99">
        <f>'BID 5'!$K$14</f>
        <v>10</v>
      </c>
      <c r="M15" s="101">
        <f>'BID 6'!$J$14</f>
        <v>10</v>
      </c>
      <c r="N15" s="99">
        <f>'BID 6'!$K$14</f>
        <v>10</v>
      </c>
      <c r="O15" s="186">
        <v>10</v>
      </c>
      <c r="P15" s="97"/>
      <c r="Q15" s="97"/>
      <c r="R15" s="97"/>
      <c r="S15" s="97"/>
      <c r="T15" s="97"/>
      <c r="U15" s="97"/>
      <c r="V15" s="97"/>
    </row>
    <row r="16" spans="1:22" s="100" customFormat="1" ht="17.5" x14ac:dyDescent="0.25">
      <c r="A16" s="97"/>
      <c r="B16" s="98" t="s">
        <v>145</v>
      </c>
      <c r="C16" s="101">
        <f>'BID 1'!$J$15</f>
        <v>60</v>
      </c>
      <c r="D16" s="99">
        <f>'BID 1'!$K$15</f>
        <v>60</v>
      </c>
      <c r="E16" s="101">
        <f>'BID 2'!$J$15</f>
        <v>70</v>
      </c>
      <c r="F16" s="99">
        <f>'BID 2'!$K$15</f>
        <v>70</v>
      </c>
      <c r="G16" s="101">
        <f>'BID 3'!$J$15</f>
        <v>30</v>
      </c>
      <c r="H16" s="99">
        <f>'BID 3'!$K$15</f>
        <v>30</v>
      </c>
      <c r="I16" s="101">
        <f>'BID 4'!$J$15</f>
        <v>10</v>
      </c>
      <c r="J16" s="99">
        <f>'BID 4'!$K$15</f>
        <v>10</v>
      </c>
      <c r="K16" s="101">
        <f>'BID 5'!$J$15</f>
        <v>10</v>
      </c>
      <c r="L16" s="99">
        <f>'BID 5'!$K$15</f>
        <v>10</v>
      </c>
      <c r="M16" s="101">
        <f>'BID 6'!$J$15</f>
        <v>10</v>
      </c>
      <c r="N16" s="99">
        <f>'BID 6'!$K$15</f>
        <v>10</v>
      </c>
      <c r="O16" s="186">
        <v>10</v>
      </c>
      <c r="P16" s="97"/>
      <c r="Q16" s="97"/>
      <c r="R16" s="97"/>
      <c r="S16" s="97"/>
      <c r="T16" s="97"/>
      <c r="U16" s="97"/>
      <c r="V16" s="97"/>
    </row>
    <row r="17" spans="1:22" s="100" customFormat="1" ht="17.5" x14ac:dyDescent="0.25">
      <c r="A17" s="97"/>
      <c r="B17" s="98" t="s">
        <v>146</v>
      </c>
      <c r="C17" s="101">
        <f>'BID 1'!$J$16</f>
        <v>180</v>
      </c>
      <c r="D17" s="99">
        <f>'BID 1'!$K$16</f>
        <v>180</v>
      </c>
      <c r="E17" s="101">
        <f>'BID 2'!$J$16</f>
        <v>210</v>
      </c>
      <c r="F17" s="99">
        <f>'BID 2'!$K$16</f>
        <v>210</v>
      </c>
      <c r="G17" s="101">
        <f>'BID 3'!$J$16</f>
        <v>90</v>
      </c>
      <c r="H17" s="99">
        <f>'BID 3'!$K$16</f>
        <v>90</v>
      </c>
      <c r="I17" s="101">
        <f>'BID 4'!$J$16</f>
        <v>30</v>
      </c>
      <c r="J17" s="99">
        <f>'BID 4'!$K$16</f>
        <v>30</v>
      </c>
      <c r="K17" s="101">
        <f>'BID 5'!$J$16</f>
        <v>30</v>
      </c>
      <c r="L17" s="99">
        <f>'BID 5'!$K$16</f>
        <v>30</v>
      </c>
      <c r="M17" s="101">
        <f>'BID 6'!$J$16</f>
        <v>30</v>
      </c>
      <c r="N17" s="99">
        <f>'BID 6'!$K$16</f>
        <v>30</v>
      </c>
      <c r="O17" s="186">
        <v>30</v>
      </c>
      <c r="P17" s="191">
        <f>SUM(O10:O17)</f>
        <v>100</v>
      </c>
      <c r="Q17" s="97"/>
      <c r="R17" s="97"/>
      <c r="S17" s="97"/>
      <c r="T17" s="97"/>
      <c r="U17" s="97"/>
      <c r="V17" s="97"/>
    </row>
    <row r="18" spans="1:22" s="100" customFormat="1" ht="17.5" x14ac:dyDescent="0.25">
      <c r="A18" s="97"/>
      <c r="B18" s="98"/>
      <c r="C18" s="101"/>
      <c r="D18" s="99"/>
      <c r="E18" s="101"/>
      <c r="F18" s="99"/>
      <c r="G18" s="101"/>
      <c r="H18" s="99"/>
      <c r="I18" s="101"/>
      <c r="J18" s="99"/>
      <c r="K18" s="101"/>
      <c r="L18" s="99"/>
      <c r="M18" s="101"/>
      <c r="N18" s="99"/>
      <c r="O18" s="186"/>
      <c r="P18" s="97"/>
      <c r="Q18" s="97"/>
      <c r="R18" s="97"/>
      <c r="S18" s="97"/>
      <c r="T18" s="97"/>
      <c r="U18" s="97"/>
      <c r="V18" s="97"/>
    </row>
    <row r="19" spans="1:22" s="100" customFormat="1" ht="17.5" x14ac:dyDescent="0.25">
      <c r="A19" s="97"/>
      <c r="B19" s="98" t="s">
        <v>119</v>
      </c>
      <c r="C19" s="101"/>
      <c r="D19" s="99"/>
      <c r="E19" s="101"/>
      <c r="F19" s="99"/>
      <c r="G19" s="101"/>
      <c r="H19" s="99"/>
      <c r="I19" s="101"/>
      <c r="J19" s="99"/>
      <c r="K19" s="101"/>
      <c r="L19" s="99"/>
      <c r="M19" s="101"/>
      <c r="N19" s="99"/>
      <c r="O19" s="186"/>
      <c r="P19" s="97"/>
      <c r="Q19" s="97"/>
      <c r="R19" s="97"/>
      <c r="S19" s="97"/>
      <c r="T19" s="97"/>
      <c r="U19" s="97"/>
      <c r="V19" s="97"/>
    </row>
    <row r="20" spans="1:22" s="100" customFormat="1" ht="18" customHeight="1" x14ac:dyDescent="0.25">
      <c r="A20" s="97"/>
      <c r="B20" s="98" t="s">
        <v>107</v>
      </c>
      <c r="C20" s="101">
        <f>'BID 1'!$J$19</f>
        <v>600</v>
      </c>
      <c r="D20" s="99">
        <f>'BID 1'!$K$19</f>
        <v>600</v>
      </c>
      <c r="E20" s="101">
        <f>'BID 2'!$J$19</f>
        <v>700</v>
      </c>
      <c r="F20" s="99">
        <f>'BID 2'!$K$19</f>
        <v>700</v>
      </c>
      <c r="G20" s="101">
        <f>'BID 3'!$J$19</f>
        <v>300</v>
      </c>
      <c r="H20" s="99">
        <f>'BID 3'!$K$19</f>
        <v>300</v>
      </c>
      <c r="I20" s="101">
        <f>'BID 4'!$J$19</f>
        <v>400</v>
      </c>
      <c r="J20" s="99">
        <f>'BID 4'!$K$19</f>
        <v>400</v>
      </c>
      <c r="K20" s="101">
        <f>'BID 5'!$J$19</f>
        <v>500</v>
      </c>
      <c r="L20" s="99">
        <f>'BID 5'!$K$19</f>
        <v>500</v>
      </c>
      <c r="M20" s="101">
        <f>'BID 6'!$J$19</f>
        <v>600</v>
      </c>
      <c r="N20" s="99">
        <f>'BID 6'!$K$19</f>
        <v>600</v>
      </c>
      <c r="O20" s="186">
        <v>100</v>
      </c>
      <c r="P20" s="97"/>
      <c r="Q20" s="97"/>
      <c r="R20" s="97"/>
      <c r="S20" s="97"/>
      <c r="T20" s="97"/>
      <c r="U20" s="97"/>
      <c r="V20" s="97"/>
    </row>
    <row r="21" spans="1:22" s="100" customFormat="1" ht="18" customHeight="1" x14ac:dyDescent="0.25">
      <c r="A21" s="97"/>
      <c r="B21" s="98"/>
      <c r="C21" s="101"/>
      <c r="D21" s="99"/>
      <c r="E21" s="101"/>
      <c r="F21" s="99"/>
      <c r="G21" s="101"/>
      <c r="H21" s="99"/>
      <c r="I21" s="101"/>
      <c r="J21" s="99"/>
      <c r="K21" s="101"/>
      <c r="L21" s="99"/>
      <c r="M21" s="101"/>
      <c r="N21" s="99"/>
      <c r="O21" s="186"/>
      <c r="P21" s="97"/>
      <c r="Q21" s="97"/>
      <c r="R21" s="97"/>
      <c r="S21" s="97"/>
      <c r="T21" s="97"/>
      <c r="U21" s="97"/>
      <c r="V21" s="97"/>
    </row>
    <row r="22" spans="1:22" s="100" customFormat="1" ht="18" customHeight="1" x14ac:dyDescent="0.25">
      <c r="A22" s="97"/>
      <c r="B22" s="98" t="s">
        <v>120</v>
      </c>
      <c r="C22" s="101"/>
      <c r="D22" s="99"/>
      <c r="E22" s="101"/>
      <c r="F22" s="99"/>
      <c r="G22" s="101"/>
      <c r="H22" s="99"/>
      <c r="I22" s="101"/>
      <c r="J22" s="99"/>
      <c r="K22" s="101"/>
      <c r="L22" s="99"/>
      <c r="M22" s="101"/>
      <c r="N22" s="99"/>
      <c r="O22" s="186"/>
      <c r="P22" s="97"/>
      <c r="Q22" s="97"/>
      <c r="R22" s="97"/>
      <c r="S22" s="97"/>
      <c r="T22" s="97"/>
      <c r="U22" s="97"/>
      <c r="V22" s="97"/>
    </row>
    <row r="23" spans="1:22" s="100" customFormat="1" ht="18" customHeight="1" x14ac:dyDescent="0.25">
      <c r="A23" s="97"/>
      <c r="B23" s="98" t="s">
        <v>108</v>
      </c>
      <c r="C23" s="101">
        <f>'BID 1'!$J$21</f>
        <v>600</v>
      </c>
      <c r="D23" s="99">
        <f>'BID 1'!$K$21</f>
        <v>600</v>
      </c>
      <c r="E23" s="101">
        <f>'BID 2'!$J$21</f>
        <v>700</v>
      </c>
      <c r="F23" s="99">
        <f>'BID 2'!$K$21</f>
        <v>700</v>
      </c>
      <c r="G23" s="101">
        <f>'BID 3'!$J$21</f>
        <v>300</v>
      </c>
      <c r="H23" s="99">
        <f>'BID 3'!$K$21</f>
        <v>300</v>
      </c>
      <c r="I23" s="101">
        <f>'BID 4'!$J$21</f>
        <v>400</v>
      </c>
      <c r="J23" s="99">
        <f>'BID 4'!$K$21</f>
        <v>400</v>
      </c>
      <c r="K23" s="101">
        <f>'BID 5'!$J$21</f>
        <v>500</v>
      </c>
      <c r="L23" s="99">
        <f>'BID 5'!$K$21</f>
        <v>500</v>
      </c>
      <c r="M23" s="101">
        <f>'BID 6'!$J$21</f>
        <v>600</v>
      </c>
      <c r="N23" s="99">
        <f>'BID 6'!$K$21</f>
        <v>600</v>
      </c>
      <c r="O23" s="186">
        <v>100</v>
      </c>
      <c r="P23" s="97"/>
      <c r="Q23" s="97"/>
      <c r="R23" s="97"/>
      <c r="S23" s="97"/>
      <c r="T23" s="97"/>
      <c r="U23" s="97"/>
      <c r="V23" s="97"/>
    </row>
    <row r="24" spans="1:22" ht="19.5" customHeight="1" x14ac:dyDescent="0.35">
      <c r="A24" s="29"/>
      <c r="B24" s="57"/>
      <c r="C24" s="58" t="s">
        <v>91</v>
      </c>
      <c r="D24" s="58"/>
      <c r="E24" s="58"/>
      <c r="F24" s="58"/>
      <c r="G24" s="58"/>
      <c r="H24" s="58"/>
      <c r="I24" s="58"/>
      <c r="J24" s="58"/>
      <c r="K24" s="58"/>
      <c r="L24" s="58"/>
      <c r="M24" s="58"/>
      <c r="N24" s="58"/>
      <c r="P24" s="29"/>
      <c r="Q24" s="29"/>
      <c r="R24" s="29"/>
      <c r="S24" s="29"/>
      <c r="T24" s="29"/>
      <c r="U24" s="29"/>
      <c r="V24" s="29"/>
    </row>
    <row r="25" spans="1:22" ht="18" customHeight="1" x14ac:dyDescent="0.4">
      <c r="A25" s="29"/>
      <c r="B25" s="60"/>
      <c r="C25" s="68"/>
      <c r="D25" s="59"/>
      <c r="E25" s="68"/>
      <c r="F25" s="59"/>
      <c r="G25" s="68"/>
      <c r="H25" s="59"/>
      <c r="I25" s="68"/>
      <c r="J25" s="59"/>
      <c r="K25" s="68"/>
      <c r="L25" s="59"/>
      <c r="M25" s="68"/>
      <c r="N25" s="59"/>
      <c r="P25" s="29"/>
      <c r="Q25" s="29"/>
      <c r="R25" s="29"/>
      <c r="S25" s="29"/>
      <c r="T25" s="29"/>
      <c r="U25" s="29"/>
      <c r="V25" s="29"/>
    </row>
    <row r="26" spans="1:22" ht="18" customHeight="1" x14ac:dyDescent="0.4">
      <c r="A26" s="29"/>
      <c r="B26" s="129" t="s">
        <v>135</v>
      </c>
      <c r="C26" s="29"/>
      <c r="D26" s="61">
        <f>+'Weighted Qual Scores'!J6</f>
        <v>34.285714285714285</v>
      </c>
      <c r="E26" s="29"/>
      <c r="F26" s="62">
        <f>+'Weighted Qual Scores'!J7</f>
        <v>40</v>
      </c>
      <c r="G26" s="29"/>
      <c r="H26" s="63">
        <f>+'Weighted Qual Scores'!J8</f>
        <v>17.142857142857142</v>
      </c>
      <c r="I26" s="29"/>
      <c r="J26" s="188">
        <f>+'Weighted Qual Scores'!J9</f>
        <v>7.4285714285714288</v>
      </c>
      <c r="K26" s="29"/>
      <c r="L26" s="189">
        <f>+'Weighted Qual Scores'!J10</f>
        <v>8</v>
      </c>
      <c r="M26" s="29"/>
      <c r="N26" s="190">
        <f>+'Weighted Qual Scores'!J11</f>
        <v>8.5714285714285712</v>
      </c>
      <c r="P26" s="29"/>
      <c r="Q26" s="29"/>
      <c r="R26" s="29"/>
      <c r="S26" s="29"/>
      <c r="T26" s="29"/>
      <c r="U26" s="29"/>
      <c r="V26" s="29"/>
    </row>
    <row r="27" spans="1:22" ht="18" customHeight="1" x14ac:dyDescent="0.4">
      <c r="A27" s="29"/>
      <c r="B27" s="129" t="s">
        <v>136</v>
      </c>
      <c r="C27" s="29"/>
      <c r="D27" s="61">
        <f>+'Weighted Qual Scores'!J17</f>
        <v>17.142857142857142</v>
      </c>
      <c r="E27" s="29"/>
      <c r="F27" s="62">
        <f>+'Weighted Qual Scores'!J18</f>
        <v>20</v>
      </c>
      <c r="G27" s="29"/>
      <c r="H27" s="63">
        <f>+'Weighted Qual Scores'!J19</f>
        <v>8.5714285714285712</v>
      </c>
      <c r="I27" s="29"/>
      <c r="J27" s="188">
        <f>+'Weighted Qual Scores'!J20</f>
        <v>11.428571428571427</v>
      </c>
      <c r="K27" s="29"/>
      <c r="L27" s="189">
        <f>+'Weighted Qual Scores'!J21</f>
        <v>14.285714285714286</v>
      </c>
      <c r="M27" s="29"/>
      <c r="N27" s="190">
        <f>+'Weighted Qual Scores'!J22</f>
        <v>17.142857142857142</v>
      </c>
      <c r="P27" s="29"/>
      <c r="Q27" s="29"/>
      <c r="R27" s="29"/>
      <c r="S27" s="29"/>
      <c r="T27" s="29"/>
      <c r="U27" s="29"/>
      <c r="V27" s="29"/>
    </row>
    <row r="28" spans="1:22" ht="18" customHeight="1" x14ac:dyDescent="0.4">
      <c r="A28" s="29"/>
      <c r="B28" s="129" t="s">
        <v>137</v>
      </c>
      <c r="C28" s="29"/>
      <c r="D28" s="61">
        <f>+'Weighted Qual Scores'!J28</f>
        <v>8.5714285714285712</v>
      </c>
      <c r="E28" s="29"/>
      <c r="F28" s="62">
        <f>+'Weighted Qual Scores'!J29</f>
        <v>10</v>
      </c>
      <c r="G28" s="29"/>
      <c r="H28" s="63">
        <f>+'Weighted Qual Scores'!J30</f>
        <v>4.2857142857142856</v>
      </c>
      <c r="I28" s="29"/>
      <c r="J28" s="188">
        <f>+'Weighted Qual Scores'!J31</f>
        <v>5.7142857142857135</v>
      </c>
      <c r="K28" s="29"/>
      <c r="L28" s="189">
        <f>+'Weighted Qual Scores'!J32</f>
        <v>7.1428571428571432</v>
      </c>
      <c r="M28" s="29"/>
      <c r="N28" s="190">
        <f>+'Weighted Qual Scores'!J33</f>
        <v>8.5714285714285712</v>
      </c>
      <c r="P28" s="29"/>
      <c r="Q28" s="29"/>
      <c r="R28" s="29"/>
      <c r="S28" s="29"/>
      <c r="T28" s="29"/>
      <c r="U28" s="29"/>
      <c r="V28" s="29"/>
    </row>
    <row r="29" spans="1:22" ht="19.5" customHeight="1" x14ac:dyDescent="0.35">
      <c r="A29" s="29"/>
      <c r="B29" s="29"/>
      <c r="C29" s="192">
        <f>SUM(D26:D28)</f>
        <v>60</v>
      </c>
      <c r="D29" s="29"/>
      <c r="E29" s="192">
        <f t="shared" ref="E29" si="0">SUM(F26:F28)</f>
        <v>70</v>
      </c>
      <c r="F29" s="29"/>
      <c r="G29" s="192">
        <f t="shared" ref="G29" si="1">SUM(H26:H28)</f>
        <v>30</v>
      </c>
      <c r="H29" s="29"/>
      <c r="I29" s="192">
        <f t="shared" ref="I29" si="2">SUM(J26:J28)</f>
        <v>24.571428571428569</v>
      </c>
      <c r="J29" s="29"/>
      <c r="K29" s="192">
        <f t="shared" ref="K29" si="3">SUM(L26:L28)</f>
        <v>29.428571428571427</v>
      </c>
      <c r="L29" s="29"/>
      <c r="M29" s="192">
        <f t="shared" ref="M29" si="4">SUM(N26:N28)</f>
        <v>34.285714285714285</v>
      </c>
      <c r="N29" s="29"/>
      <c r="O29" s="192"/>
      <c r="P29" s="29"/>
      <c r="Q29" s="29"/>
      <c r="R29" s="29"/>
      <c r="S29" s="29"/>
      <c r="T29" s="29"/>
      <c r="U29" s="29"/>
      <c r="V29" s="29"/>
    </row>
    <row r="30" spans="1:22" ht="18" customHeight="1" x14ac:dyDescent="0.4">
      <c r="A30" s="29"/>
      <c r="B30" s="70" t="s">
        <v>138</v>
      </c>
      <c r="C30" s="29"/>
      <c r="D30" s="61">
        <f>+'Weighted Comm Scores'!I9</f>
        <v>30</v>
      </c>
      <c r="E30" s="29"/>
      <c r="F30" s="62">
        <f>'Weighted Comm Scores'!I10</f>
        <v>23.18181818181818</v>
      </c>
      <c r="G30" s="29"/>
      <c r="H30" s="63">
        <f>'Weighted Comm Scores'!I11</f>
        <v>23.18181818181818</v>
      </c>
      <c r="I30" s="29"/>
      <c r="J30" s="188">
        <f>'Weighted Comm Scores'!I12</f>
        <v>23.18181818181818</v>
      </c>
      <c r="K30" s="29"/>
      <c r="L30" s="189">
        <f>'Weighted Comm Scores'!I13</f>
        <v>23.18181818181818</v>
      </c>
      <c r="M30" s="29"/>
      <c r="N30" s="190">
        <f>'Weighted Comm Scores'!I14</f>
        <v>26.842105263157894</v>
      </c>
      <c r="P30" s="29"/>
      <c r="Q30" s="29"/>
      <c r="R30" s="29"/>
      <c r="S30" s="29"/>
      <c r="T30" s="29"/>
      <c r="U30" s="29"/>
      <c r="V30" s="29"/>
    </row>
    <row r="31" spans="1:22" ht="19.5" customHeight="1" x14ac:dyDescent="0.35">
      <c r="A31" s="29"/>
      <c r="B31" s="29"/>
      <c r="C31" s="29"/>
      <c r="D31" s="29"/>
      <c r="E31" s="29"/>
      <c r="F31" s="29"/>
      <c r="G31" s="29"/>
      <c r="H31" s="29"/>
      <c r="I31" s="29"/>
      <c r="J31" s="29"/>
      <c r="K31" s="29"/>
      <c r="L31" s="29"/>
      <c r="M31" s="29"/>
      <c r="N31" s="29"/>
      <c r="P31" s="29"/>
      <c r="Q31" s="29"/>
      <c r="R31" s="29"/>
      <c r="S31" s="29"/>
      <c r="T31" s="29"/>
      <c r="U31" s="29"/>
      <c r="V31" s="29"/>
    </row>
    <row r="32" spans="1:22" ht="18" customHeight="1" x14ac:dyDescent="0.4">
      <c r="A32" s="29"/>
      <c r="B32" s="70" t="s">
        <v>92</v>
      </c>
      <c r="C32" s="29"/>
      <c r="D32" s="61">
        <f>SUM(D26:D30)</f>
        <v>90</v>
      </c>
      <c r="E32" s="29"/>
      <c r="F32" s="62">
        <f>SUM(F26:F30)</f>
        <v>93.181818181818187</v>
      </c>
      <c r="G32" s="29"/>
      <c r="H32" s="63">
        <f>SUM(H26:H30)</f>
        <v>53.18181818181818</v>
      </c>
      <c r="I32" s="29"/>
      <c r="J32" s="188">
        <f>SUM(J26:J30)</f>
        <v>47.753246753246749</v>
      </c>
      <c r="K32" s="29"/>
      <c r="L32" s="189">
        <f>SUM(L26:L30)</f>
        <v>52.610389610389603</v>
      </c>
      <c r="M32" s="29"/>
      <c r="N32" s="190">
        <f>SUM(N26:N30)</f>
        <v>61.127819548872182</v>
      </c>
      <c r="P32" s="29"/>
      <c r="Q32" s="29"/>
      <c r="R32" s="29"/>
      <c r="S32" s="29"/>
      <c r="T32" s="29"/>
      <c r="U32" s="29"/>
      <c r="V32" s="29"/>
    </row>
    <row r="33" spans="1:22" ht="19.5" customHeight="1" x14ac:dyDescent="0.4">
      <c r="A33" s="29"/>
      <c r="B33" s="70"/>
      <c r="C33" s="29"/>
      <c r="D33" s="68"/>
      <c r="E33" s="29"/>
      <c r="F33" s="68"/>
      <c r="G33" s="29"/>
      <c r="H33" s="68"/>
      <c r="I33" s="29"/>
      <c r="J33" s="68"/>
      <c r="K33" s="29"/>
      <c r="L33" s="68"/>
      <c r="M33" s="29"/>
      <c r="N33" s="68"/>
      <c r="P33" s="29"/>
      <c r="Q33" s="29"/>
      <c r="R33" s="29"/>
      <c r="S33" s="29"/>
      <c r="T33" s="29"/>
      <c r="U33" s="29"/>
      <c r="V33" s="29"/>
    </row>
    <row r="34" spans="1:22" ht="19.5" customHeight="1" x14ac:dyDescent="0.35">
      <c r="A34" s="29"/>
      <c r="B34" s="29"/>
      <c r="C34" s="29"/>
      <c r="D34" s="29"/>
      <c r="E34" s="29"/>
      <c r="F34" s="29"/>
      <c r="G34" s="29"/>
      <c r="H34" s="29"/>
      <c r="I34" s="29"/>
      <c r="J34" s="29"/>
      <c r="K34" s="29"/>
      <c r="L34" s="29"/>
      <c r="M34" s="29"/>
      <c r="N34" s="29"/>
      <c r="P34" s="29"/>
      <c r="Q34" s="29"/>
      <c r="R34" s="29"/>
      <c r="S34" s="29"/>
      <c r="T34" s="29"/>
      <c r="U34" s="29"/>
      <c r="V34" s="29"/>
    </row>
    <row r="35" spans="1:22" ht="18" customHeight="1" x14ac:dyDescent="0.4">
      <c r="A35" s="29"/>
      <c r="B35" s="71" t="s">
        <v>93</v>
      </c>
      <c r="C35" s="32" t="s">
        <v>77</v>
      </c>
      <c r="D35" s="32" t="s">
        <v>94</v>
      </c>
      <c r="E35" s="29"/>
      <c r="F35" s="29"/>
      <c r="G35" s="29"/>
      <c r="H35" s="32" t="s">
        <v>95</v>
      </c>
      <c r="I35" s="29"/>
      <c r="J35" s="32"/>
      <c r="K35" s="29"/>
      <c r="L35" s="29"/>
      <c r="M35" s="29"/>
      <c r="N35" s="32"/>
      <c r="P35" s="29"/>
      <c r="Q35" s="29"/>
      <c r="R35" s="29"/>
      <c r="S35" s="29"/>
      <c r="T35" s="29"/>
      <c r="U35" s="29"/>
      <c r="V35" s="29"/>
    </row>
    <row r="36" spans="1:22" ht="17.5" x14ac:dyDescent="0.35">
      <c r="A36" s="29"/>
      <c r="B36" s="29"/>
      <c r="C36" s="29"/>
      <c r="D36" s="29"/>
      <c r="E36" s="29"/>
      <c r="F36" s="29"/>
      <c r="G36" s="29"/>
      <c r="H36" s="29"/>
      <c r="I36" s="29"/>
      <c r="J36" s="29"/>
      <c r="K36" s="29"/>
      <c r="L36" s="29"/>
      <c r="M36" s="29"/>
      <c r="N36" s="29"/>
      <c r="P36" s="29"/>
      <c r="Q36" s="29"/>
      <c r="R36" s="29"/>
      <c r="S36" s="29"/>
      <c r="T36" s="29"/>
      <c r="U36" s="29"/>
      <c r="V36" s="29"/>
    </row>
    <row r="37" spans="1:22" ht="35.25" customHeight="1" x14ac:dyDescent="0.35">
      <c r="A37" s="72">
        <v>1</v>
      </c>
      <c r="B37" s="73"/>
      <c r="C37" s="29"/>
      <c r="D37" s="73" t="s">
        <v>122</v>
      </c>
      <c r="E37" s="73"/>
      <c r="F37" s="73"/>
      <c r="G37" s="29"/>
      <c r="H37" s="73"/>
      <c r="I37" s="29"/>
      <c r="J37" s="73"/>
      <c r="K37" s="73"/>
      <c r="L37" s="73"/>
      <c r="M37" s="29"/>
      <c r="N37" s="73"/>
      <c r="P37" s="29"/>
      <c r="Q37" s="29"/>
      <c r="R37" s="29"/>
      <c r="S37" s="29"/>
      <c r="T37" s="29"/>
      <c r="U37" s="29"/>
      <c r="V37" s="29"/>
    </row>
    <row r="38" spans="1:22" ht="33.75" customHeight="1" x14ac:dyDescent="0.35">
      <c r="A38" s="72">
        <v>2</v>
      </c>
      <c r="B38" s="74"/>
      <c r="C38" s="29"/>
      <c r="D38" s="73" t="s">
        <v>123</v>
      </c>
      <c r="E38" s="73"/>
      <c r="F38" s="73"/>
      <c r="G38" s="29"/>
      <c r="H38" s="73"/>
      <c r="I38" s="29"/>
      <c r="J38" s="73"/>
      <c r="K38" s="73"/>
      <c r="L38" s="73"/>
      <c r="M38" s="29"/>
      <c r="N38" s="73"/>
      <c r="O38" s="29"/>
      <c r="P38" s="29"/>
      <c r="Q38" s="29"/>
      <c r="R38" s="29"/>
      <c r="S38" s="29"/>
      <c r="T38" s="29"/>
      <c r="U38" s="29"/>
      <c r="V38" s="29"/>
    </row>
    <row r="39" spans="1:22" ht="39.75" customHeight="1" x14ac:dyDescent="0.35">
      <c r="A39" s="72">
        <v>3</v>
      </c>
      <c r="B39" s="74"/>
      <c r="C39" s="29"/>
      <c r="D39" s="73" t="s">
        <v>124</v>
      </c>
      <c r="E39" s="73"/>
      <c r="F39" s="73"/>
      <c r="G39" s="29"/>
      <c r="H39" s="73"/>
      <c r="I39" s="29"/>
      <c r="J39" s="73"/>
      <c r="K39" s="73"/>
      <c r="L39" s="73"/>
      <c r="M39" s="29"/>
      <c r="N39" s="73"/>
      <c r="O39" s="29"/>
      <c r="P39" s="29"/>
      <c r="Q39" s="29"/>
      <c r="R39" s="29"/>
      <c r="S39" s="29"/>
      <c r="T39" s="29"/>
      <c r="U39" s="29"/>
      <c r="V39" s="29"/>
    </row>
    <row r="40" spans="1:22" ht="17.5" x14ac:dyDescent="0.35">
      <c r="A40" s="29"/>
      <c r="B40" s="29"/>
      <c r="C40" s="29"/>
      <c r="D40" s="29"/>
      <c r="E40" s="29"/>
      <c r="F40" s="29"/>
      <c r="G40" s="29"/>
      <c r="H40" s="29"/>
      <c r="I40" s="29"/>
      <c r="J40" s="29"/>
      <c r="K40" s="29"/>
      <c r="L40" s="29"/>
      <c r="M40" s="29"/>
      <c r="N40" s="29"/>
      <c r="O40" s="29"/>
      <c r="P40" s="29"/>
      <c r="Q40" s="29"/>
      <c r="R40" s="29"/>
      <c r="S40" s="29"/>
      <c r="T40" s="29"/>
      <c r="U40" s="29"/>
      <c r="V40" s="29"/>
    </row>
  </sheetData>
  <mergeCells count="12">
    <mergeCell ref="M8:N8"/>
    <mergeCell ref="C8:D8"/>
    <mergeCell ref="E8:F8"/>
    <mergeCell ref="G8:H8"/>
    <mergeCell ref="I8:J8"/>
    <mergeCell ref="K8:L8"/>
    <mergeCell ref="M7:N7"/>
    <mergeCell ref="C7:D7"/>
    <mergeCell ref="E7:F7"/>
    <mergeCell ref="G7:H7"/>
    <mergeCell ref="I7:J7"/>
    <mergeCell ref="K7:L7"/>
  </mergeCells>
  <phoneticPr fontId="32" type="noConversion"/>
  <pageMargins left="0.7" right="0.7" top="0.75" bottom="0.75" header="0" footer="0"/>
  <pageSetup paperSize="8" scale="7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FF"/>
    <outlinePr summaryBelow="0" summaryRight="0"/>
    <pageSetUpPr fitToPage="1"/>
  </sheetPr>
  <dimension ref="B1:P29"/>
  <sheetViews>
    <sheetView zoomScale="55" zoomScaleNormal="55" workbookViewId="0">
      <selection activeCell="H22" sqref="H22"/>
    </sheetView>
  </sheetViews>
  <sheetFormatPr defaultColWidth="14.453125" defaultRowHeight="15" customHeight="1" x14ac:dyDescent="0.25"/>
  <cols>
    <col min="1" max="1" width="3.26953125" customWidth="1"/>
    <col min="2" max="2" width="34.26953125" customWidth="1"/>
    <col min="3" max="5" width="9.54296875" customWidth="1"/>
    <col min="6" max="6" width="8.7265625" customWidth="1"/>
    <col min="7" max="7" width="27.1796875" customWidth="1"/>
    <col min="8" max="8" width="10.81640625" customWidth="1"/>
    <col min="9" max="9" width="26" customWidth="1"/>
    <col min="10" max="10" width="12.81640625" customWidth="1"/>
    <col min="11" max="11" width="14.453125" customWidth="1"/>
    <col min="12" max="12" width="10.26953125" customWidth="1"/>
    <col min="13" max="13" width="6.7265625" customWidth="1"/>
    <col min="14" max="16" width="33.08984375" customWidth="1"/>
    <col min="17" max="23" width="8.7265625" customWidth="1"/>
  </cols>
  <sheetData>
    <row r="1" spans="2:16" ht="12.75" customHeight="1" x14ac:dyDescent="0.25"/>
    <row r="2" spans="2:16" ht="12.75" customHeight="1" x14ac:dyDescent="0.4">
      <c r="B2" s="31" t="str">
        <f>Summary!B2</f>
        <v>INSERT PROJECT NAME HERE</v>
      </c>
    </row>
    <row r="3" spans="2:16" ht="12.75" customHeight="1" x14ac:dyDescent="0.25"/>
    <row r="4" spans="2:16" ht="20" customHeight="1" x14ac:dyDescent="0.4">
      <c r="B4" s="48" t="str">
        <f>Summary!C7</f>
        <v>BID 1</v>
      </c>
      <c r="C4" s="130" t="s">
        <v>133</v>
      </c>
      <c r="E4" s="131">
        <f>+Summary!C8</f>
        <v>1</v>
      </c>
      <c r="F4" s="132"/>
      <c r="G4" s="133"/>
    </row>
    <row r="5" spans="2:16" ht="12.75" customHeight="1" thickBot="1" x14ac:dyDescent="0.3">
      <c r="N5" t="s">
        <v>121</v>
      </c>
    </row>
    <row r="6" spans="2:16" ht="12.75" customHeight="1" thickBot="1" x14ac:dyDescent="0.4">
      <c r="B6" s="49"/>
      <c r="C6" s="50"/>
      <c r="D6" s="50"/>
      <c r="E6" s="50"/>
      <c r="F6" s="50"/>
      <c r="G6" s="51"/>
      <c r="H6" s="234" t="s">
        <v>84</v>
      </c>
      <c r="I6" s="237"/>
      <c r="J6" s="234" t="s">
        <v>85</v>
      </c>
      <c r="K6" s="235"/>
      <c r="L6" s="236"/>
    </row>
    <row r="7" spans="2:16" ht="50" x14ac:dyDescent="0.25">
      <c r="B7" s="52" t="s">
        <v>45</v>
      </c>
      <c r="C7" s="124" t="str">
        <f>+Summary!D37</f>
        <v>ASSESSOR 1</v>
      </c>
      <c r="D7" s="124" t="str">
        <f>+Summary!D38</f>
        <v>ASSESSOR 2</v>
      </c>
      <c r="E7" s="124" t="str">
        <f>+Summary!D39</f>
        <v>ASSESSOR 3</v>
      </c>
      <c r="F7" s="53" t="s">
        <v>86</v>
      </c>
      <c r="G7" s="54" t="s">
        <v>125</v>
      </c>
      <c r="H7" s="55" t="s">
        <v>87</v>
      </c>
      <c r="I7" s="54" t="s">
        <v>88</v>
      </c>
      <c r="J7" s="55" t="s">
        <v>89</v>
      </c>
      <c r="K7" s="53" t="s">
        <v>90</v>
      </c>
      <c r="L7" s="56" t="s">
        <v>51</v>
      </c>
      <c r="N7" s="124" t="str">
        <f>+C7</f>
        <v>ASSESSOR 1</v>
      </c>
      <c r="O7" s="124" t="str">
        <f t="shared" ref="O7:P7" si="0">+D7</f>
        <v>ASSESSOR 2</v>
      </c>
      <c r="P7" s="124" t="str">
        <f t="shared" si="0"/>
        <v>ASSESSOR 3</v>
      </c>
    </row>
    <row r="8" spans="2:16" ht="49.5" customHeight="1" x14ac:dyDescent="0.25">
      <c r="B8" s="127" t="str">
        <f>+Summary!B9</f>
        <v>QUALITY - 40%</v>
      </c>
      <c r="C8" s="128"/>
      <c r="D8" s="104"/>
      <c r="E8" s="104"/>
      <c r="F8" s="105"/>
      <c r="G8" s="108"/>
      <c r="H8" s="107"/>
      <c r="I8" s="108"/>
      <c r="J8" s="107"/>
      <c r="K8" s="105"/>
      <c r="L8" s="109"/>
      <c r="N8" s="125"/>
      <c r="O8" s="125"/>
      <c r="P8" s="125"/>
    </row>
    <row r="9" spans="2:16" ht="12.5" x14ac:dyDescent="0.25">
      <c r="B9" s="103" t="str">
        <f>Summary!B10</f>
        <v xml:space="preserve">Question 1 - ? </v>
      </c>
      <c r="C9" s="104">
        <v>6</v>
      </c>
      <c r="D9" s="104"/>
      <c r="E9" s="104"/>
      <c r="F9" s="105">
        <f t="shared" ref="F9:F21" si="1">AVERAGE(C9:E9)</f>
        <v>6</v>
      </c>
      <c r="G9" s="106"/>
      <c r="H9" s="107">
        <f>+F9</f>
        <v>6</v>
      </c>
      <c r="I9" s="108"/>
      <c r="J9" s="107">
        <f>+F9*L9</f>
        <v>60</v>
      </c>
      <c r="K9" s="105">
        <f>+H9*L9</f>
        <v>60</v>
      </c>
      <c r="L9" s="109">
        <f>+Summary!O10</f>
        <v>10</v>
      </c>
      <c r="M9" s="102"/>
      <c r="N9" s="125"/>
      <c r="O9" s="125"/>
      <c r="P9" s="125"/>
    </row>
    <row r="10" spans="2:16" ht="12.5" x14ac:dyDescent="0.25">
      <c r="B10" s="103" t="str">
        <f>Summary!B11</f>
        <v xml:space="preserve">Question 2 - ?  </v>
      </c>
      <c r="C10" s="104">
        <v>6</v>
      </c>
      <c r="D10" s="104"/>
      <c r="E10" s="104"/>
      <c r="F10" s="105">
        <f t="shared" si="1"/>
        <v>6</v>
      </c>
      <c r="G10" s="106"/>
      <c r="H10" s="107">
        <f t="shared" ref="H10:H16" si="2">+F10</f>
        <v>6</v>
      </c>
      <c r="I10" s="108"/>
      <c r="J10" s="107">
        <f t="shared" ref="J10:J21" si="3">+F10*L10</f>
        <v>60</v>
      </c>
      <c r="K10" s="105">
        <f t="shared" ref="K10:K21" si="4">+H10*L10</f>
        <v>60</v>
      </c>
      <c r="L10" s="109">
        <f>+Summary!O11</f>
        <v>10</v>
      </c>
      <c r="N10" s="125"/>
      <c r="O10" s="125"/>
      <c r="P10" s="125"/>
    </row>
    <row r="11" spans="2:16" ht="12.5" x14ac:dyDescent="0.25">
      <c r="B11" s="103" t="str">
        <f>Summary!B12</f>
        <v xml:space="preserve">Question 3 - ? </v>
      </c>
      <c r="C11" s="104">
        <v>6</v>
      </c>
      <c r="D11" s="104"/>
      <c r="E11" s="104"/>
      <c r="F11" s="105">
        <f t="shared" si="1"/>
        <v>6</v>
      </c>
      <c r="G11" s="106"/>
      <c r="H11" s="107">
        <f t="shared" si="2"/>
        <v>6</v>
      </c>
      <c r="I11" s="108"/>
      <c r="J11" s="107">
        <f t="shared" si="3"/>
        <v>60</v>
      </c>
      <c r="K11" s="105">
        <f t="shared" si="4"/>
        <v>60</v>
      </c>
      <c r="L11" s="109">
        <f>+Summary!O12</f>
        <v>10</v>
      </c>
      <c r="N11" s="125"/>
      <c r="O11" s="125"/>
      <c r="P11" s="125"/>
    </row>
    <row r="12" spans="2:16" ht="12.5" x14ac:dyDescent="0.25">
      <c r="B12" s="103" t="str">
        <f>Summary!B13</f>
        <v>Question 4 - ?</v>
      </c>
      <c r="C12" s="104">
        <v>6</v>
      </c>
      <c r="D12" s="104"/>
      <c r="E12" s="104"/>
      <c r="F12" s="105">
        <f t="shared" si="1"/>
        <v>6</v>
      </c>
      <c r="G12" s="106"/>
      <c r="H12" s="107">
        <f t="shared" si="2"/>
        <v>6</v>
      </c>
      <c r="I12" s="108"/>
      <c r="J12" s="107">
        <f t="shared" si="3"/>
        <v>60</v>
      </c>
      <c r="K12" s="105">
        <f t="shared" si="4"/>
        <v>60</v>
      </c>
      <c r="L12" s="109">
        <f>+Summary!O13</f>
        <v>10</v>
      </c>
      <c r="N12" s="125"/>
      <c r="O12" s="125"/>
      <c r="P12" s="125"/>
    </row>
    <row r="13" spans="2:16" ht="12.5" x14ac:dyDescent="0.25">
      <c r="B13" s="103" t="str">
        <f>Summary!B14</f>
        <v>Question 5 - ?</v>
      </c>
      <c r="C13" s="104">
        <v>6</v>
      </c>
      <c r="D13" s="104"/>
      <c r="E13" s="104"/>
      <c r="F13" s="105">
        <f t="shared" ref="F13:F16" si="5">AVERAGE(C13:E13)</f>
        <v>6</v>
      </c>
      <c r="G13" s="106"/>
      <c r="H13" s="107">
        <f t="shared" si="2"/>
        <v>6</v>
      </c>
      <c r="I13" s="108"/>
      <c r="J13" s="107">
        <f t="shared" ref="J13:J16" si="6">+F13*L13</f>
        <v>60</v>
      </c>
      <c r="K13" s="105">
        <f t="shared" ref="K13:K16" si="7">+H13*L13</f>
        <v>60</v>
      </c>
      <c r="L13" s="109">
        <f>+Summary!O14</f>
        <v>10</v>
      </c>
      <c r="N13" s="125"/>
      <c r="O13" s="125"/>
      <c r="P13" s="125"/>
    </row>
    <row r="14" spans="2:16" ht="12.5" x14ac:dyDescent="0.25">
      <c r="B14" s="103" t="str">
        <f>Summary!B15</f>
        <v>Question 6 - ?</v>
      </c>
      <c r="C14" s="104">
        <v>6</v>
      </c>
      <c r="D14" s="104"/>
      <c r="E14" s="104"/>
      <c r="F14" s="105">
        <f t="shared" si="5"/>
        <v>6</v>
      </c>
      <c r="G14" s="106"/>
      <c r="H14" s="107">
        <f t="shared" si="2"/>
        <v>6</v>
      </c>
      <c r="I14" s="108"/>
      <c r="J14" s="107">
        <f t="shared" si="6"/>
        <v>60</v>
      </c>
      <c r="K14" s="105">
        <f t="shared" si="7"/>
        <v>60</v>
      </c>
      <c r="L14" s="109">
        <f>+Summary!O15</f>
        <v>10</v>
      </c>
      <c r="N14" s="125"/>
      <c r="O14" s="125"/>
      <c r="P14" s="125"/>
    </row>
    <row r="15" spans="2:16" ht="12.5" x14ac:dyDescent="0.25">
      <c r="B15" s="103" t="str">
        <f>Summary!B16</f>
        <v>Question 7 - ?</v>
      </c>
      <c r="C15" s="104">
        <v>6</v>
      </c>
      <c r="D15" s="104"/>
      <c r="E15" s="104"/>
      <c r="F15" s="105">
        <f t="shared" si="5"/>
        <v>6</v>
      </c>
      <c r="G15" s="106"/>
      <c r="H15" s="107">
        <f t="shared" si="2"/>
        <v>6</v>
      </c>
      <c r="I15" s="108"/>
      <c r="J15" s="107">
        <f t="shared" si="6"/>
        <v>60</v>
      </c>
      <c r="K15" s="105">
        <f t="shared" si="7"/>
        <v>60</v>
      </c>
      <c r="L15" s="109">
        <f>+Summary!O16</f>
        <v>10</v>
      </c>
      <c r="N15" s="125"/>
      <c r="O15" s="125"/>
      <c r="P15" s="125"/>
    </row>
    <row r="16" spans="2:16" ht="12.5" x14ac:dyDescent="0.25">
      <c r="B16" s="103" t="str">
        <f>Summary!B17</f>
        <v>Question 8 - ?</v>
      </c>
      <c r="C16" s="104">
        <v>6</v>
      </c>
      <c r="D16" s="104"/>
      <c r="E16" s="104"/>
      <c r="F16" s="105">
        <f t="shared" si="5"/>
        <v>6</v>
      </c>
      <c r="G16" s="106"/>
      <c r="H16" s="107">
        <f t="shared" si="2"/>
        <v>6</v>
      </c>
      <c r="I16" s="108"/>
      <c r="J16" s="107">
        <f t="shared" si="6"/>
        <v>180</v>
      </c>
      <c r="K16" s="105">
        <f t="shared" si="7"/>
        <v>180</v>
      </c>
      <c r="L16" s="109">
        <f>+Summary!O17</f>
        <v>30</v>
      </c>
      <c r="M16" s="134">
        <f>SUM(L9:L16)</f>
        <v>100</v>
      </c>
      <c r="N16" s="125"/>
      <c r="O16" s="125"/>
      <c r="P16" s="125"/>
    </row>
    <row r="17" spans="2:16" ht="12.5" x14ac:dyDescent="0.25">
      <c r="B17" s="103"/>
      <c r="C17" s="104"/>
      <c r="D17" s="104"/>
      <c r="E17" s="104"/>
      <c r="F17" s="105"/>
      <c r="G17" s="106"/>
      <c r="H17" s="107"/>
      <c r="I17" s="108" t="s">
        <v>134</v>
      </c>
      <c r="J17" s="107">
        <f>SUM(J9:J16)</f>
        <v>600</v>
      </c>
      <c r="K17" s="105">
        <f>SUM(K9:K16)</f>
        <v>600</v>
      </c>
      <c r="L17" s="109"/>
      <c r="N17" s="125"/>
      <c r="O17" s="125"/>
      <c r="P17" s="125"/>
    </row>
    <row r="18" spans="2:16" ht="49.5" customHeight="1" x14ac:dyDescent="0.25">
      <c r="B18" s="126" t="str">
        <f>+Summary!B19</f>
        <v>SOCIAL VALUE - 20%</v>
      </c>
      <c r="C18" s="128"/>
      <c r="D18" s="104"/>
      <c r="E18" s="104"/>
      <c r="F18" s="105"/>
      <c r="G18" s="108"/>
      <c r="H18" s="107"/>
      <c r="I18" s="108"/>
      <c r="J18" s="107"/>
      <c r="K18" s="105"/>
      <c r="L18" s="109"/>
      <c r="N18" s="125"/>
      <c r="O18" s="125"/>
      <c r="P18" s="125"/>
    </row>
    <row r="19" spans="2:16" ht="12.5" x14ac:dyDescent="0.25">
      <c r="B19" s="103" t="str">
        <f>Summary!B20</f>
        <v>Question 6 - Social Value</v>
      </c>
      <c r="C19" s="104">
        <v>6</v>
      </c>
      <c r="D19" s="104"/>
      <c r="E19" s="104"/>
      <c r="F19" s="105">
        <f t="shared" si="1"/>
        <v>6</v>
      </c>
      <c r="G19" s="106"/>
      <c r="H19" s="107">
        <f>+F19</f>
        <v>6</v>
      </c>
      <c r="I19" s="108"/>
      <c r="J19" s="107">
        <f t="shared" si="3"/>
        <v>600</v>
      </c>
      <c r="K19" s="105">
        <f t="shared" si="4"/>
        <v>600</v>
      </c>
      <c r="L19" s="109">
        <f>Summary!O20</f>
        <v>100</v>
      </c>
      <c r="N19" s="125"/>
      <c r="O19" s="125"/>
      <c r="P19" s="125"/>
    </row>
    <row r="20" spans="2:16" ht="49.5" customHeight="1" x14ac:dyDescent="0.25">
      <c r="B20" s="126" t="str">
        <f>+Summary!B22</f>
        <v>LOW CARBON - 10%</v>
      </c>
      <c r="C20" s="128"/>
      <c r="D20" s="104"/>
      <c r="E20" s="104"/>
      <c r="F20" s="105"/>
      <c r="G20" s="108"/>
      <c r="H20" s="107"/>
      <c r="I20" s="108"/>
      <c r="J20" s="107"/>
      <c r="K20" s="105"/>
      <c r="L20" s="109"/>
      <c r="N20" s="125"/>
      <c r="O20" s="125"/>
      <c r="P20" s="125"/>
    </row>
    <row r="21" spans="2:16" ht="13" thickBot="1" x14ac:dyDescent="0.3">
      <c r="B21" s="110" t="str">
        <f>Summary!B23</f>
        <v>Question 7 - Low Carbon</v>
      </c>
      <c r="C21" s="111">
        <v>6</v>
      </c>
      <c r="D21" s="111"/>
      <c r="E21" s="111"/>
      <c r="F21" s="112">
        <f t="shared" si="1"/>
        <v>6</v>
      </c>
      <c r="G21" s="116"/>
      <c r="H21" s="114">
        <f>+F21</f>
        <v>6</v>
      </c>
      <c r="I21" s="113"/>
      <c r="J21" s="114">
        <f t="shared" si="3"/>
        <v>600</v>
      </c>
      <c r="K21" s="112">
        <f t="shared" si="4"/>
        <v>600</v>
      </c>
      <c r="L21" s="115">
        <f>Summary!O23</f>
        <v>100</v>
      </c>
      <c r="N21" s="125"/>
      <c r="O21" s="125"/>
      <c r="P21" s="125"/>
    </row>
    <row r="22" spans="2:16" ht="12.75" customHeight="1" x14ac:dyDescent="0.3">
      <c r="B22" s="64"/>
      <c r="H22" s="65"/>
      <c r="I22" s="65"/>
      <c r="J22" s="66"/>
      <c r="K22" s="67"/>
      <c r="L22" s="67"/>
    </row>
    <row r="23" spans="2:16" ht="12.75" customHeight="1" x14ac:dyDescent="0.3">
      <c r="B23" s="64"/>
      <c r="K23" s="67"/>
      <c r="L23" s="67"/>
    </row>
    <row r="24" spans="2:16" ht="12.75" customHeight="1" x14ac:dyDescent="0.3">
      <c r="B24" s="69"/>
      <c r="H24" s="65"/>
      <c r="I24" s="65"/>
      <c r="J24" s="66"/>
      <c r="K24" s="67"/>
      <c r="L24" s="67"/>
    </row>
    <row r="25" spans="2:16" ht="12.75" customHeight="1" x14ac:dyDescent="0.25"/>
    <row r="26" spans="2:16" ht="12.75" customHeight="1" x14ac:dyDescent="0.25"/>
    <row r="27" spans="2:16" ht="12.75" customHeight="1" x14ac:dyDescent="0.25">
      <c r="D27" t="s">
        <v>91</v>
      </c>
    </row>
    <row r="28" spans="2:16" ht="12.75" customHeight="1" x14ac:dyDescent="0.25">
      <c r="C28" s="8"/>
    </row>
    <row r="29" spans="2:16" ht="12.75" customHeight="1" x14ac:dyDescent="0.25"/>
  </sheetData>
  <mergeCells count="2">
    <mergeCell ref="J6:L6"/>
    <mergeCell ref="H6:I6"/>
  </mergeCells>
  <phoneticPr fontId="32" type="noConversion"/>
  <dataValidations count="2">
    <dataValidation type="decimal" allowBlank="1" showErrorMessage="1" sqref="C8:F21 H8:H21" xr:uid="{00000000-0002-0000-0500-000000000000}">
      <formula1>0</formula1>
      <formula2>10</formula2>
    </dataValidation>
    <dataValidation type="decimal" allowBlank="1" sqref="G8:G21 I8:I21" xr:uid="{1B7BCEDF-1FA0-4546-935E-46E4716C0308}">
      <formula1>0</formula1>
      <formula2>10</formula2>
    </dataValidation>
  </dataValidations>
  <pageMargins left="0.7" right="0.7" top="0.75" bottom="0.75" header="0" footer="0"/>
  <pageSetup paperSize="9"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CF07-6300-4BC5-825B-06773CBDD8B3}">
  <sheetPr>
    <tabColor rgb="FF00B0F0"/>
    <outlinePr summaryBelow="0" summaryRight="0"/>
    <pageSetUpPr fitToPage="1"/>
  </sheetPr>
  <dimension ref="B1:P29"/>
  <sheetViews>
    <sheetView zoomScale="55" zoomScaleNormal="55" workbookViewId="0">
      <selection activeCell="H22" sqref="H22"/>
    </sheetView>
  </sheetViews>
  <sheetFormatPr defaultColWidth="14.453125" defaultRowHeight="15" customHeight="1" x14ac:dyDescent="0.25"/>
  <cols>
    <col min="1" max="1" width="3.26953125" customWidth="1"/>
    <col min="2" max="2" width="34.26953125" customWidth="1"/>
    <col min="3" max="5" width="9.54296875" customWidth="1"/>
    <col min="6" max="6" width="8.7265625" customWidth="1"/>
    <col min="7" max="7" width="27.1796875" customWidth="1"/>
    <col min="8" max="8" width="10.81640625" customWidth="1"/>
    <col min="9" max="9" width="26" customWidth="1"/>
    <col min="10" max="10" width="12.81640625" customWidth="1"/>
    <col min="11" max="11" width="14.453125" customWidth="1"/>
    <col min="12" max="12" width="10.26953125" customWidth="1"/>
    <col min="13" max="13" width="6.7265625" customWidth="1"/>
    <col min="14" max="16" width="33.08984375" customWidth="1"/>
    <col min="17" max="23" width="8.7265625" customWidth="1"/>
  </cols>
  <sheetData>
    <row r="1" spans="2:16" ht="12.75" customHeight="1" x14ac:dyDescent="0.25"/>
    <row r="2" spans="2:16" ht="12.75" customHeight="1" x14ac:dyDescent="0.4">
      <c r="B2" s="31" t="str">
        <f>Summary!B2</f>
        <v>INSERT PROJECT NAME HERE</v>
      </c>
    </row>
    <row r="3" spans="2:16" ht="12.75" customHeight="1" x14ac:dyDescent="0.25"/>
    <row r="4" spans="2:16" ht="20" customHeight="1" x14ac:dyDescent="0.4">
      <c r="B4" s="135" t="str">
        <f>Summary!E7</f>
        <v>BID 2</v>
      </c>
      <c r="C4" s="130" t="s">
        <v>133</v>
      </c>
      <c r="E4" s="142">
        <f>+Summary!E8</f>
        <v>2</v>
      </c>
      <c r="F4" s="143"/>
      <c r="G4" s="144"/>
    </row>
    <row r="5" spans="2:16" ht="12.75" customHeight="1" thickBot="1" x14ac:dyDescent="0.3">
      <c r="N5" t="s">
        <v>121</v>
      </c>
    </row>
    <row r="6" spans="2:16" ht="12.75" customHeight="1" thickBot="1" x14ac:dyDescent="0.4">
      <c r="B6" s="49"/>
      <c r="C6" s="50"/>
      <c r="D6" s="50"/>
      <c r="E6" s="50"/>
      <c r="F6" s="50"/>
      <c r="G6" s="51"/>
      <c r="H6" s="234" t="s">
        <v>84</v>
      </c>
      <c r="I6" s="237"/>
      <c r="J6" s="234" t="s">
        <v>85</v>
      </c>
      <c r="K6" s="235"/>
      <c r="L6" s="236"/>
    </row>
    <row r="7" spans="2:16" ht="50" x14ac:dyDescent="0.25">
      <c r="B7" s="136" t="s">
        <v>45</v>
      </c>
      <c r="C7" s="137" t="str">
        <f>+'BID 1'!C7</f>
        <v>ASSESSOR 1</v>
      </c>
      <c r="D7" s="137" t="str">
        <f>+'BID 1'!D7</f>
        <v>ASSESSOR 2</v>
      </c>
      <c r="E7" s="137" t="str">
        <f>+'BID 1'!E7</f>
        <v>ASSESSOR 3</v>
      </c>
      <c r="F7" s="138" t="s">
        <v>86</v>
      </c>
      <c r="G7" s="139" t="s">
        <v>125</v>
      </c>
      <c r="H7" s="140" t="s">
        <v>87</v>
      </c>
      <c r="I7" s="139" t="s">
        <v>88</v>
      </c>
      <c r="J7" s="140" t="s">
        <v>89</v>
      </c>
      <c r="K7" s="138" t="s">
        <v>90</v>
      </c>
      <c r="L7" s="141" t="s">
        <v>51</v>
      </c>
      <c r="N7" s="137" t="str">
        <f>+C7</f>
        <v>ASSESSOR 1</v>
      </c>
      <c r="O7" s="137" t="str">
        <f t="shared" ref="O7:P7" si="0">+D7</f>
        <v>ASSESSOR 2</v>
      </c>
      <c r="P7" s="137" t="str">
        <f t="shared" si="0"/>
        <v>ASSESSOR 3</v>
      </c>
    </row>
    <row r="8" spans="2:16" ht="49.5" customHeight="1" x14ac:dyDescent="0.25">
      <c r="B8" s="127" t="str">
        <f>+Summary!B9</f>
        <v>QUALITY - 40%</v>
      </c>
      <c r="C8" s="128"/>
      <c r="D8" s="104"/>
      <c r="E8" s="104"/>
      <c r="F8" s="105"/>
      <c r="G8" s="108"/>
      <c r="H8" s="107"/>
      <c r="I8" s="108"/>
      <c r="J8" s="107"/>
      <c r="K8" s="105"/>
      <c r="L8" s="109"/>
      <c r="N8" s="125"/>
      <c r="O8" s="125"/>
      <c r="P8" s="125"/>
    </row>
    <row r="9" spans="2:16" ht="12.5" x14ac:dyDescent="0.25">
      <c r="B9" s="103" t="str">
        <f>Summary!B10</f>
        <v xml:space="preserve">Question 1 - ? </v>
      </c>
      <c r="C9" s="104">
        <v>7</v>
      </c>
      <c r="D9" s="104"/>
      <c r="E9" s="104"/>
      <c r="F9" s="105">
        <f t="shared" ref="F9:F21" si="1">AVERAGE(C9:E9)</f>
        <v>7</v>
      </c>
      <c r="G9" s="106"/>
      <c r="H9" s="107">
        <f>+F9</f>
        <v>7</v>
      </c>
      <c r="I9" s="108"/>
      <c r="J9" s="107">
        <f>+F9*L9</f>
        <v>70</v>
      </c>
      <c r="K9" s="105">
        <f>+H9*L9</f>
        <v>70</v>
      </c>
      <c r="L9" s="109">
        <f>+Summary!O10</f>
        <v>10</v>
      </c>
      <c r="M9" s="102"/>
      <c r="N9" s="125"/>
      <c r="O9" s="125"/>
      <c r="P9" s="125"/>
    </row>
    <row r="10" spans="2:16" ht="12.5" x14ac:dyDescent="0.25">
      <c r="B10" s="103" t="str">
        <f>Summary!B11</f>
        <v xml:space="preserve">Question 2 - ?  </v>
      </c>
      <c r="C10" s="104">
        <v>7</v>
      </c>
      <c r="D10" s="104"/>
      <c r="E10" s="104"/>
      <c r="F10" s="105">
        <f t="shared" si="1"/>
        <v>7</v>
      </c>
      <c r="G10" s="106"/>
      <c r="H10" s="107">
        <f t="shared" ref="H10:H16" si="2">+F10</f>
        <v>7</v>
      </c>
      <c r="I10" s="108"/>
      <c r="J10" s="107">
        <f t="shared" ref="J10:J21" si="3">+F10*L10</f>
        <v>70</v>
      </c>
      <c r="K10" s="105">
        <f t="shared" ref="K10:K21" si="4">+H10*L10</f>
        <v>70</v>
      </c>
      <c r="L10" s="109">
        <f>+Summary!O11</f>
        <v>10</v>
      </c>
      <c r="N10" s="125"/>
      <c r="O10" s="125"/>
      <c r="P10" s="125"/>
    </row>
    <row r="11" spans="2:16" ht="12.5" x14ac:dyDescent="0.25">
      <c r="B11" s="103" t="str">
        <f>Summary!B12</f>
        <v xml:space="preserve">Question 3 - ? </v>
      </c>
      <c r="C11" s="104">
        <v>7</v>
      </c>
      <c r="D11" s="104"/>
      <c r="E11" s="104"/>
      <c r="F11" s="105">
        <f t="shared" si="1"/>
        <v>7</v>
      </c>
      <c r="G11" s="106"/>
      <c r="H11" s="107">
        <f t="shared" si="2"/>
        <v>7</v>
      </c>
      <c r="I11" s="108"/>
      <c r="J11" s="107">
        <f t="shared" si="3"/>
        <v>70</v>
      </c>
      <c r="K11" s="105">
        <f t="shared" si="4"/>
        <v>70</v>
      </c>
      <c r="L11" s="109">
        <f>+Summary!O12</f>
        <v>10</v>
      </c>
      <c r="N11" s="125"/>
      <c r="O11" s="125"/>
      <c r="P11" s="125"/>
    </row>
    <row r="12" spans="2:16" ht="12.5" x14ac:dyDescent="0.25">
      <c r="B12" s="103" t="str">
        <f>Summary!B13</f>
        <v>Question 4 - ?</v>
      </c>
      <c r="C12" s="104">
        <v>7</v>
      </c>
      <c r="D12" s="104"/>
      <c r="E12" s="104"/>
      <c r="F12" s="105">
        <f t="shared" si="1"/>
        <v>7</v>
      </c>
      <c r="G12" s="106"/>
      <c r="H12" s="107">
        <f t="shared" si="2"/>
        <v>7</v>
      </c>
      <c r="I12" s="108"/>
      <c r="J12" s="107">
        <f t="shared" si="3"/>
        <v>70</v>
      </c>
      <c r="K12" s="105">
        <f t="shared" si="4"/>
        <v>70</v>
      </c>
      <c r="L12" s="109">
        <f>+Summary!O13</f>
        <v>10</v>
      </c>
      <c r="N12" s="125"/>
      <c r="O12" s="125"/>
      <c r="P12" s="125"/>
    </row>
    <row r="13" spans="2:16" ht="12.5" x14ac:dyDescent="0.25">
      <c r="B13" s="103" t="str">
        <f>Summary!B14</f>
        <v>Question 5 - ?</v>
      </c>
      <c r="C13" s="104">
        <v>7</v>
      </c>
      <c r="D13" s="104"/>
      <c r="E13" s="104"/>
      <c r="F13" s="105">
        <f t="shared" si="1"/>
        <v>7</v>
      </c>
      <c r="G13" s="106"/>
      <c r="H13" s="107">
        <f t="shared" si="2"/>
        <v>7</v>
      </c>
      <c r="I13" s="108"/>
      <c r="J13" s="107">
        <f t="shared" si="3"/>
        <v>70</v>
      </c>
      <c r="K13" s="105">
        <f t="shared" si="4"/>
        <v>70</v>
      </c>
      <c r="L13" s="109">
        <f>+Summary!O14</f>
        <v>10</v>
      </c>
      <c r="N13" s="125"/>
      <c r="O13" s="125"/>
      <c r="P13" s="125"/>
    </row>
    <row r="14" spans="2:16" ht="12.5" x14ac:dyDescent="0.25">
      <c r="B14" s="103" t="str">
        <f>Summary!B15</f>
        <v>Question 6 - ?</v>
      </c>
      <c r="C14" s="104">
        <v>7</v>
      </c>
      <c r="D14" s="104"/>
      <c r="E14" s="104"/>
      <c r="F14" s="105">
        <f t="shared" si="1"/>
        <v>7</v>
      </c>
      <c r="G14" s="106"/>
      <c r="H14" s="107">
        <f t="shared" si="2"/>
        <v>7</v>
      </c>
      <c r="I14" s="108"/>
      <c r="J14" s="107">
        <f t="shared" si="3"/>
        <v>70</v>
      </c>
      <c r="K14" s="105">
        <f t="shared" si="4"/>
        <v>70</v>
      </c>
      <c r="L14" s="109">
        <f>+Summary!O15</f>
        <v>10</v>
      </c>
      <c r="N14" s="125"/>
      <c r="O14" s="125"/>
      <c r="P14" s="125"/>
    </row>
    <row r="15" spans="2:16" ht="12.5" x14ac:dyDescent="0.25">
      <c r="B15" s="103" t="str">
        <f>Summary!B16</f>
        <v>Question 7 - ?</v>
      </c>
      <c r="C15" s="104">
        <v>7</v>
      </c>
      <c r="D15" s="104"/>
      <c r="E15" s="104"/>
      <c r="F15" s="105">
        <f t="shared" si="1"/>
        <v>7</v>
      </c>
      <c r="G15" s="106"/>
      <c r="H15" s="107">
        <f t="shared" si="2"/>
        <v>7</v>
      </c>
      <c r="I15" s="108"/>
      <c r="J15" s="107">
        <f t="shared" si="3"/>
        <v>70</v>
      </c>
      <c r="K15" s="105">
        <f t="shared" si="4"/>
        <v>70</v>
      </c>
      <c r="L15" s="109">
        <f>+Summary!O16</f>
        <v>10</v>
      </c>
      <c r="N15" s="125"/>
      <c r="O15" s="125"/>
      <c r="P15" s="125"/>
    </row>
    <row r="16" spans="2:16" ht="12.5" x14ac:dyDescent="0.25">
      <c r="B16" s="103" t="str">
        <f>Summary!B17</f>
        <v>Question 8 - ?</v>
      </c>
      <c r="C16" s="104">
        <v>7</v>
      </c>
      <c r="D16" s="104"/>
      <c r="E16" s="104"/>
      <c r="F16" s="105">
        <f t="shared" si="1"/>
        <v>7</v>
      </c>
      <c r="G16" s="106"/>
      <c r="H16" s="107">
        <f t="shared" si="2"/>
        <v>7</v>
      </c>
      <c r="I16" s="108"/>
      <c r="J16" s="107">
        <f t="shared" si="3"/>
        <v>210</v>
      </c>
      <c r="K16" s="105">
        <f t="shared" si="4"/>
        <v>210</v>
      </c>
      <c r="L16" s="109">
        <f>+Summary!O17</f>
        <v>30</v>
      </c>
      <c r="M16" s="134">
        <f>SUM(L9:L16)</f>
        <v>100</v>
      </c>
      <c r="N16" s="125"/>
      <c r="O16" s="125"/>
      <c r="P16" s="125"/>
    </row>
    <row r="17" spans="2:16" ht="12.5" x14ac:dyDescent="0.25">
      <c r="B17" s="103"/>
      <c r="C17" s="104"/>
      <c r="D17" s="104"/>
      <c r="E17" s="104"/>
      <c r="F17" s="105"/>
      <c r="G17" s="106"/>
      <c r="H17" s="107"/>
      <c r="I17" s="108" t="s">
        <v>134</v>
      </c>
      <c r="J17" s="107">
        <f>SUM(J9:J16)</f>
        <v>700</v>
      </c>
      <c r="K17" s="105">
        <f>SUM(K9:K16)</f>
        <v>700</v>
      </c>
      <c r="L17" s="109"/>
      <c r="N17" s="125"/>
      <c r="O17" s="125"/>
      <c r="P17" s="125"/>
    </row>
    <row r="18" spans="2:16" ht="49.5" customHeight="1" x14ac:dyDescent="0.25">
      <c r="B18" s="126" t="str">
        <f>+Summary!B19</f>
        <v>SOCIAL VALUE - 20%</v>
      </c>
      <c r="C18" s="128">
        <v>0.2</v>
      </c>
      <c r="D18" s="104"/>
      <c r="E18" s="104"/>
      <c r="F18" s="105"/>
      <c r="G18" s="108"/>
      <c r="H18" s="107"/>
      <c r="I18" s="108"/>
      <c r="J18" s="107"/>
      <c r="K18" s="105"/>
      <c r="L18" s="109"/>
      <c r="N18" s="125"/>
      <c r="O18" s="125"/>
      <c r="P18" s="125"/>
    </row>
    <row r="19" spans="2:16" ht="12.5" x14ac:dyDescent="0.25">
      <c r="B19" s="103" t="str">
        <f>Summary!B20</f>
        <v>Question 6 - Social Value</v>
      </c>
      <c r="C19" s="104">
        <v>7</v>
      </c>
      <c r="D19" s="104"/>
      <c r="E19" s="104"/>
      <c r="F19" s="105">
        <f t="shared" si="1"/>
        <v>7</v>
      </c>
      <c r="G19" s="106"/>
      <c r="H19" s="107">
        <f>+F19</f>
        <v>7</v>
      </c>
      <c r="I19" s="108"/>
      <c r="J19" s="107">
        <f t="shared" si="3"/>
        <v>700</v>
      </c>
      <c r="K19" s="105">
        <f t="shared" si="4"/>
        <v>700</v>
      </c>
      <c r="L19" s="109">
        <f>Summary!O20</f>
        <v>100</v>
      </c>
      <c r="N19" s="125"/>
      <c r="O19" s="125"/>
      <c r="P19" s="125"/>
    </row>
    <row r="20" spans="2:16" ht="49.5" customHeight="1" x14ac:dyDescent="0.25">
      <c r="B20" s="126" t="str">
        <f>+Summary!B22</f>
        <v>LOW CARBON - 10%</v>
      </c>
      <c r="C20" s="128">
        <v>0.1</v>
      </c>
      <c r="D20" s="104"/>
      <c r="E20" s="104"/>
      <c r="F20" s="105"/>
      <c r="G20" s="108"/>
      <c r="H20" s="107"/>
      <c r="I20" s="108"/>
      <c r="J20" s="107"/>
      <c r="K20" s="105"/>
      <c r="L20" s="109"/>
      <c r="N20" s="125"/>
      <c r="O20" s="125"/>
      <c r="P20" s="125"/>
    </row>
    <row r="21" spans="2:16" ht="13" thickBot="1" x14ac:dyDescent="0.3">
      <c r="B21" s="110" t="str">
        <f>Summary!B23</f>
        <v>Question 7 - Low Carbon</v>
      </c>
      <c r="C21" s="111">
        <v>7</v>
      </c>
      <c r="D21" s="111"/>
      <c r="E21" s="111"/>
      <c r="F21" s="112">
        <f t="shared" si="1"/>
        <v>7</v>
      </c>
      <c r="G21" s="116"/>
      <c r="H21" s="114">
        <f>+F21</f>
        <v>7</v>
      </c>
      <c r="I21" s="113"/>
      <c r="J21" s="114">
        <f t="shared" si="3"/>
        <v>700</v>
      </c>
      <c r="K21" s="112">
        <f t="shared" si="4"/>
        <v>700</v>
      </c>
      <c r="L21" s="115">
        <f>Summary!O23</f>
        <v>100</v>
      </c>
      <c r="N21" s="125"/>
      <c r="O21" s="125"/>
      <c r="P21" s="125"/>
    </row>
    <row r="22" spans="2:16" ht="12.75" customHeight="1" x14ac:dyDescent="0.3">
      <c r="B22" s="64"/>
      <c r="H22" s="65"/>
      <c r="I22" s="65"/>
      <c r="J22" s="66"/>
      <c r="K22" s="67"/>
      <c r="L22" s="67"/>
    </row>
    <row r="23" spans="2:16" ht="12.75" customHeight="1" x14ac:dyDescent="0.3">
      <c r="B23" s="64"/>
      <c r="K23" s="67"/>
      <c r="L23" s="67"/>
    </row>
    <row r="24" spans="2:16" ht="12.75" customHeight="1" x14ac:dyDescent="0.3">
      <c r="B24" s="69"/>
      <c r="H24" s="65"/>
      <c r="I24" s="65"/>
      <c r="J24" s="66"/>
      <c r="K24" s="67"/>
      <c r="L24" s="67"/>
    </row>
    <row r="25" spans="2:16" ht="12.75" customHeight="1" x14ac:dyDescent="0.25"/>
    <row r="26" spans="2:16" ht="12.75" customHeight="1" x14ac:dyDescent="0.25"/>
    <row r="27" spans="2:16" ht="12.75" customHeight="1" x14ac:dyDescent="0.25">
      <c r="D27" t="s">
        <v>91</v>
      </c>
    </row>
    <row r="28" spans="2:16" ht="12.75" customHeight="1" x14ac:dyDescent="0.25">
      <c r="C28" s="8"/>
    </row>
    <row r="29" spans="2:16" ht="12.75" customHeight="1" x14ac:dyDescent="0.25"/>
  </sheetData>
  <mergeCells count="2">
    <mergeCell ref="H6:I6"/>
    <mergeCell ref="J6:L6"/>
  </mergeCells>
  <dataValidations count="2">
    <dataValidation type="decimal" allowBlank="1" sqref="G8:G21 I8:I21" xr:uid="{9677E076-2F96-4468-8568-F30D17DD2522}">
      <formula1>0</formula1>
      <formula2>10</formula2>
    </dataValidation>
    <dataValidation type="decimal" allowBlank="1" showErrorMessage="1" sqref="C8:F21 H8:H21" xr:uid="{2C8D5047-C57E-4B48-B0B8-ABFC99671839}">
      <formula1>0</formula1>
      <formula2>10</formula2>
    </dataValidation>
  </dataValidations>
  <pageMargins left="0.7" right="0.7" top="0.75" bottom="0.75" header="0" footer="0"/>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3942B-3423-40B3-8DD6-DB546BC76B82}">
  <sheetPr>
    <tabColor theme="7" tint="0.79998168889431442"/>
    <outlinePr summaryBelow="0" summaryRight="0"/>
    <pageSetUpPr fitToPage="1"/>
  </sheetPr>
  <dimension ref="B1:P29"/>
  <sheetViews>
    <sheetView zoomScale="55" zoomScaleNormal="55" workbookViewId="0">
      <selection activeCell="H9" sqref="H9:H21"/>
    </sheetView>
  </sheetViews>
  <sheetFormatPr defaultColWidth="14.453125" defaultRowHeight="15" customHeight="1" x14ac:dyDescent="0.25"/>
  <cols>
    <col min="1" max="1" width="3.26953125" customWidth="1"/>
    <col min="2" max="2" width="34.26953125" customWidth="1"/>
    <col min="3" max="5" width="9.54296875" customWidth="1"/>
    <col min="6" max="6" width="8.7265625" customWidth="1"/>
    <col min="7" max="7" width="27.1796875" customWidth="1"/>
    <col min="8" max="8" width="10.81640625" customWidth="1"/>
    <col min="9" max="9" width="26" customWidth="1"/>
    <col min="10" max="10" width="12.81640625" customWidth="1"/>
    <col min="11" max="11" width="14.453125" customWidth="1"/>
    <col min="12" max="12" width="10.26953125" customWidth="1"/>
    <col min="13" max="13" width="6.7265625" customWidth="1"/>
    <col min="14" max="16" width="33.08984375" customWidth="1"/>
    <col min="17" max="23" width="8.7265625" customWidth="1"/>
  </cols>
  <sheetData>
    <row r="1" spans="2:16" ht="12.75" customHeight="1" x14ac:dyDescent="0.25"/>
    <row r="2" spans="2:16" ht="12.75" customHeight="1" x14ac:dyDescent="0.4">
      <c r="B2" s="31" t="str">
        <f>Summary!B2</f>
        <v>INSERT PROJECT NAME HERE</v>
      </c>
    </row>
    <row r="3" spans="2:16" ht="12.75" customHeight="1" x14ac:dyDescent="0.25"/>
    <row r="4" spans="2:16" ht="20" customHeight="1" x14ac:dyDescent="0.4">
      <c r="B4" s="146" t="str">
        <f>Summary!G7</f>
        <v>BID 3</v>
      </c>
      <c r="C4" s="130" t="s">
        <v>133</v>
      </c>
      <c r="E4" s="153">
        <f>+Summary!G8</f>
        <v>3</v>
      </c>
      <c r="F4" s="154"/>
      <c r="G4" s="155"/>
    </row>
    <row r="5" spans="2:16" ht="12.75" customHeight="1" thickBot="1" x14ac:dyDescent="0.3">
      <c r="N5" t="s">
        <v>121</v>
      </c>
    </row>
    <row r="6" spans="2:16" ht="12.75" customHeight="1" thickBot="1" x14ac:dyDescent="0.4">
      <c r="B6" s="49"/>
      <c r="C6" s="50"/>
      <c r="D6" s="50"/>
      <c r="E6" s="50"/>
      <c r="F6" s="50"/>
      <c r="G6" s="51"/>
      <c r="H6" s="234" t="s">
        <v>84</v>
      </c>
      <c r="I6" s="237"/>
      <c r="J6" s="234" t="s">
        <v>85</v>
      </c>
      <c r="K6" s="235"/>
      <c r="L6" s="236"/>
    </row>
    <row r="7" spans="2:16" ht="50" x14ac:dyDescent="0.25">
      <c r="B7" s="147" t="s">
        <v>45</v>
      </c>
      <c r="C7" s="148" t="str">
        <f>+'BID 1'!C7</f>
        <v>ASSESSOR 1</v>
      </c>
      <c r="D7" s="148" t="str">
        <f>+'BID 1'!D7</f>
        <v>ASSESSOR 2</v>
      </c>
      <c r="E7" s="148" t="str">
        <f>+'BID 1'!E7</f>
        <v>ASSESSOR 3</v>
      </c>
      <c r="F7" s="149" t="s">
        <v>86</v>
      </c>
      <c r="G7" s="150" t="s">
        <v>125</v>
      </c>
      <c r="H7" s="151" t="s">
        <v>87</v>
      </c>
      <c r="I7" s="150" t="s">
        <v>88</v>
      </c>
      <c r="J7" s="151" t="s">
        <v>89</v>
      </c>
      <c r="K7" s="149" t="s">
        <v>90</v>
      </c>
      <c r="L7" s="152" t="s">
        <v>51</v>
      </c>
      <c r="N7" s="148" t="str">
        <f>+C7</f>
        <v>ASSESSOR 1</v>
      </c>
      <c r="O7" s="148" t="str">
        <f t="shared" ref="O7:P7" si="0">+D7</f>
        <v>ASSESSOR 2</v>
      </c>
      <c r="P7" s="148" t="str">
        <f t="shared" si="0"/>
        <v>ASSESSOR 3</v>
      </c>
    </row>
    <row r="8" spans="2:16" ht="49.5" customHeight="1" x14ac:dyDescent="0.25">
      <c r="B8" s="127" t="str">
        <f>+Summary!B9</f>
        <v>QUALITY - 40%</v>
      </c>
      <c r="C8" s="128"/>
      <c r="D8" s="104"/>
      <c r="E8" s="104"/>
      <c r="F8" s="105"/>
      <c r="G8" s="108"/>
      <c r="H8" s="107"/>
      <c r="I8" s="108"/>
      <c r="J8" s="107"/>
      <c r="K8" s="105"/>
      <c r="L8" s="109"/>
      <c r="N8" s="125"/>
      <c r="O8" s="125"/>
      <c r="P8" s="125"/>
    </row>
    <row r="9" spans="2:16" ht="12.5" x14ac:dyDescent="0.25">
      <c r="B9" s="103" t="str">
        <f>Summary!B10</f>
        <v xml:space="preserve">Question 1 - ? </v>
      </c>
      <c r="C9" s="104">
        <v>3</v>
      </c>
      <c r="D9" s="104"/>
      <c r="E9" s="104"/>
      <c r="F9" s="105">
        <f t="shared" ref="F9:F21" si="1">AVERAGE(C9:E9)</f>
        <v>3</v>
      </c>
      <c r="G9" s="106"/>
      <c r="H9" s="107">
        <f>+F9</f>
        <v>3</v>
      </c>
      <c r="I9" s="108"/>
      <c r="J9" s="107">
        <f>+F9*L9</f>
        <v>30</v>
      </c>
      <c r="K9" s="105">
        <f>+H9*L9</f>
        <v>30</v>
      </c>
      <c r="L9" s="109">
        <f>+Summary!O10</f>
        <v>10</v>
      </c>
      <c r="M9" s="102"/>
      <c r="N9" s="125"/>
      <c r="O9" s="125"/>
      <c r="P9" s="125"/>
    </row>
    <row r="10" spans="2:16" ht="12.5" x14ac:dyDescent="0.25">
      <c r="B10" s="103" t="str">
        <f>Summary!B11</f>
        <v xml:space="preserve">Question 2 - ?  </v>
      </c>
      <c r="C10" s="104">
        <v>3</v>
      </c>
      <c r="D10" s="104"/>
      <c r="E10" s="104"/>
      <c r="F10" s="105">
        <f t="shared" si="1"/>
        <v>3</v>
      </c>
      <c r="G10" s="106"/>
      <c r="H10" s="107">
        <f t="shared" ref="H10:H16" si="2">+F10</f>
        <v>3</v>
      </c>
      <c r="I10" s="108"/>
      <c r="J10" s="107">
        <f t="shared" ref="J10:J21" si="3">+F10*L10</f>
        <v>30</v>
      </c>
      <c r="K10" s="105">
        <f t="shared" ref="K10:K21" si="4">+H10*L10</f>
        <v>30</v>
      </c>
      <c r="L10" s="109">
        <f>+Summary!O11</f>
        <v>10</v>
      </c>
      <c r="N10" s="125"/>
      <c r="O10" s="125"/>
      <c r="P10" s="125"/>
    </row>
    <row r="11" spans="2:16" ht="12.5" x14ac:dyDescent="0.25">
      <c r="B11" s="103" t="str">
        <f>Summary!B12</f>
        <v xml:space="preserve">Question 3 - ? </v>
      </c>
      <c r="C11" s="104">
        <v>3</v>
      </c>
      <c r="D11" s="104"/>
      <c r="E11" s="104"/>
      <c r="F11" s="105">
        <f t="shared" si="1"/>
        <v>3</v>
      </c>
      <c r="G11" s="106"/>
      <c r="H11" s="107">
        <f t="shared" si="2"/>
        <v>3</v>
      </c>
      <c r="I11" s="108"/>
      <c r="J11" s="107">
        <f t="shared" si="3"/>
        <v>30</v>
      </c>
      <c r="K11" s="105">
        <f t="shared" si="4"/>
        <v>30</v>
      </c>
      <c r="L11" s="109">
        <f>+Summary!O12</f>
        <v>10</v>
      </c>
      <c r="N11" s="125"/>
      <c r="O11" s="125"/>
      <c r="P11" s="125"/>
    </row>
    <row r="12" spans="2:16" ht="12.5" x14ac:dyDescent="0.25">
      <c r="B12" s="103" t="str">
        <f>Summary!B13</f>
        <v>Question 4 - ?</v>
      </c>
      <c r="C12" s="104">
        <v>3</v>
      </c>
      <c r="D12" s="104"/>
      <c r="E12" s="104"/>
      <c r="F12" s="105">
        <f t="shared" si="1"/>
        <v>3</v>
      </c>
      <c r="G12" s="106"/>
      <c r="H12" s="107">
        <f t="shared" si="2"/>
        <v>3</v>
      </c>
      <c r="I12" s="108"/>
      <c r="J12" s="107">
        <f t="shared" si="3"/>
        <v>30</v>
      </c>
      <c r="K12" s="105">
        <f t="shared" si="4"/>
        <v>30</v>
      </c>
      <c r="L12" s="109">
        <f>+Summary!O13</f>
        <v>10</v>
      </c>
      <c r="N12" s="125"/>
      <c r="O12" s="125"/>
      <c r="P12" s="125"/>
    </row>
    <row r="13" spans="2:16" ht="12.5" x14ac:dyDescent="0.25">
      <c r="B13" s="103" t="str">
        <f>Summary!B14</f>
        <v>Question 5 - ?</v>
      </c>
      <c r="C13" s="104">
        <v>3</v>
      </c>
      <c r="D13" s="104"/>
      <c r="E13" s="104"/>
      <c r="F13" s="105">
        <f t="shared" si="1"/>
        <v>3</v>
      </c>
      <c r="G13" s="106"/>
      <c r="H13" s="107">
        <f t="shared" si="2"/>
        <v>3</v>
      </c>
      <c r="I13" s="108"/>
      <c r="J13" s="107">
        <f t="shared" si="3"/>
        <v>30</v>
      </c>
      <c r="K13" s="105">
        <f t="shared" si="4"/>
        <v>30</v>
      </c>
      <c r="L13" s="109">
        <f>+Summary!O14</f>
        <v>10</v>
      </c>
      <c r="N13" s="125"/>
      <c r="O13" s="125"/>
      <c r="P13" s="125"/>
    </row>
    <row r="14" spans="2:16" ht="12.5" x14ac:dyDescent="0.25">
      <c r="B14" s="103" t="str">
        <f>Summary!B15</f>
        <v>Question 6 - ?</v>
      </c>
      <c r="C14" s="104">
        <v>3</v>
      </c>
      <c r="D14" s="104"/>
      <c r="E14" s="104"/>
      <c r="F14" s="105">
        <f t="shared" si="1"/>
        <v>3</v>
      </c>
      <c r="G14" s="106"/>
      <c r="H14" s="107">
        <f t="shared" si="2"/>
        <v>3</v>
      </c>
      <c r="I14" s="108"/>
      <c r="J14" s="107">
        <f t="shared" si="3"/>
        <v>30</v>
      </c>
      <c r="K14" s="105">
        <f t="shared" si="4"/>
        <v>30</v>
      </c>
      <c r="L14" s="109">
        <f>+Summary!O15</f>
        <v>10</v>
      </c>
      <c r="N14" s="125"/>
      <c r="O14" s="125"/>
      <c r="P14" s="125"/>
    </row>
    <row r="15" spans="2:16" ht="12.5" x14ac:dyDescent="0.25">
      <c r="B15" s="103" t="str">
        <f>Summary!B16</f>
        <v>Question 7 - ?</v>
      </c>
      <c r="C15" s="104">
        <v>3</v>
      </c>
      <c r="D15" s="104"/>
      <c r="E15" s="104"/>
      <c r="F15" s="105">
        <f t="shared" si="1"/>
        <v>3</v>
      </c>
      <c r="G15" s="106"/>
      <c r="H15" s="107">
        <f t="shared" si="2"/>
        <v>3</v>
      </c>
      <c r="I15" s="108"/>
      <c r="J15" s="107">
        <f t="shared" si="3"/>
        <v>30</v>
      </c>
      <c r="K15" s="105">
        <f t="shared" si="4"/>
        <v>30</v>
      </c>
      <c r="L15" s="109">
        <f>+Summary!O16</f>
        <v>10</v>
      </c>
      <c r="N15" s="125"/>
      <c r="O15" s="125"/>
      <c r="P15" s="125"/>
    </row>
    <row r="16" spans="2:16" ht="12.5" x14ac:dyDescent="0.25">
      <c r="B16" s="103" t="str">
        <f>Summary!B17</f>
        <v>Question 8 - ?</v>
      </c>
      <c r="C16" s="104">
        <v>3</v>
      </c>
      <c r="D16" s="104"/>
      <c r="E16" s="104"/>
      <c r="F16" s="105">
        <f t="shared" si="1"/>
        <v>3</v>
      </c>
      <c r="G16" s="106"/>
      <c r="H16" s="107">
        <f t="shared" si="2"/>
        <v>3</v>
      </c>
      <c r="I16" s="108"/>
      <c r="J16" s="107">
        <f t="shared" si="3"/>
        <v>90</v>
      </c>
      <c r="K16" s="105">
        <f t="shared" si="4"/>
        <v>90</v>
      </c>
      <c r="L16" s="109">
        <f>+Summary!O17</f>
        <v>30</v>
      </c>
      <c r="M16" s="134">
        <f>SUM(L9:L16)</f>
        <v>100</v>
      </c>
      <c r="N16" s="125"/>
      <c r="O16" s="125"/>
      <c r="P16" s="125"/>
    </row>
    <row r="17" spans="2:16" ht="12.5" x14ac:dyDescent="0.25">
      <c r="B17" s="103"/>
      <c r="C17" s="104"/>
      <c r="D17" s="104"/>
      <c r="E17" s="104"/>
      <c r="F17" s="105"/>
      <c r="G17" s="106"/>
      <c r="H17" s="107"/>
      <c r="I17" s="108" t="s">
        <v>134</v>
      </c>
      <c r="J17" s="107">
        <f>SUM(J9:J16)</f>
        <v>300</v>
      </c>
      <c r="K17" s="105">
        <f>SUM(K9:K16)</f>
        <v>300</v>
      </c>
      <c r="L17" s="109"/>
      <c r="N17" s="125"/>
      <c r="O17" s="125"/>
      <c r="P17" s="125"/>
    </row>
    <row r="18" spans="2:16" ht="49.5" customHeight="1" x14ac:dyDescent="0.25">
      <c r="B18" s="126" t="str">
        <f>+Summary!B19</f>
        <v>SOCIAL VALUE - 20%</v>
      </c>
      <c r="C18" s="128">
        <v>0.2</v>
      </c>
      <c r="D18" s="104"/>
      <c r="E18" s="104"/>
      <c r="F18" s="105"/>
      <c r="G18" s="108"/>
      <c r="H18" s="107"/>
      <c r="I18" s="108"/>
      <c r="J18" s="107"/>
      <c r="K18" s="105"/>
      <c r="L18" s="109"/>
      <c r="N18" s="125"/>
      <c r="O18" s="125"/>
      <c r="P18" s="125"/>
    </row>
    <row r="19" spans="2:16" ht="12.5" x14ac:dyDescent="0.25">
      <c r="B19" s="103" t="str">
        <f>Summary!B20</f>
        <v>Question 6 - Social Value</v>
      </c>
      <c r="C19" s="104">
        <v>3</v>
      </c>
      <c r="D19" s="104"/>
      <c r="E19" s="104"/>
      <c r="F19" s="105">
        <f t="shared" si="1"/>
        <v>3</v>
      </c>
      <c r="G19" s="106"/>
      <c r="H19" s="107">
        <f>+F19</f>
        <v>3</v>
      </c>
      <c r="I19" s="108"/>
      <c r="J19" s="107">
        <f t="shared" si="3"/>
        <v>300</v>
      </c>
      <c r="K19" s="105">
        <f t="shared" si="4"/>
        <v>300</v>
      </c>
      <c r="L19" s="109">
        <f>Summary!O20</f>
        <v>100</v>
      </c>
      <c r="N19" s="125"/>
      <c r="O19" s="125"/>
      <c r="P19" s="125"/>
    </row>
    <row r="20" spans="2:16" ht="49.5" customHeight="1" x14ac:dyDescent="0.25">
      <c r="B20" s="126" t="str">
        <f>+Summary!B22</f>
        <v>LOW CARBON - 10%</v>
      </c>
      <c r="C20" s="128">
        <v>0.1</v>
      </c>
      <c r="D20" s="104"/>
      <c r="E20" s="104"/>
      <c r="F20" s="105"/>
      <c r="G20" s="108"/>
      <c r="H20" s="107"/>
      <c r="I20" s="108"/>
      <c r="J20" s="107"/>
      <c r="K20" s="105"/>
      <c r="L20" s="109"/>
      <c r="N20" s="125"/>
      <c r="O20" s="125"/>
      <c r="P20" s="125"/>
    </row>
    <row r="21" spans="2:16" ht="13" thickBot="1" x14ac:dyDescent="0.3">
      <c r="B21" s="110" t="str">
        <f>Summary!B23</f>
        <v>Question 7 - Low Carbon</v>
      </c>
      <c r="C21" s="111">
        <v>3</v>
      </c>
      <c r="D21" s="111"/>
      <c r="E21" s="111"/>
      <c r="F21" s="112">
        <f t="shared" si="1"/>
        <v>3</v>
      </c>
      <c r="G21" s="116"/>
      <c r="H21" s="114">
        <f>+F21</f>
        <v>3</v>
      </c>
      <c r="I21" s="113"/>
      <c r="J21" s="114">
        <f t="shared" si="3"/>
        <v>300</v>
      </c>
      <c r="K21" s="112">
        <f t="shared" si="4"/>
        <v>300</v>
      </c>
      <c r="L21" s="115">
        <f>Summary!O23</f>
        <v>100</v>
      </c>
      <c r="N21" s="125"/>
      <c r="O21" s="125"/>
      <c r="P21" s="125"/>
    </row>
    <row r="22" spans="2:16" ht="12.75" customHeight="1" x14ac:dyDescent="0.3">
      <c r="B22" s="64"/>
      <c r="H22" s="65"/>
      <c r="I22" s="65"/>
      <c r="J22" s="66"/>
      <c r="K22" s="67"/>
      <c r="L22" s="67"/>
    </row>
    <row r="23" spans="2:16" ht="12.75" customHeight="1" x14ac:dyDescent="0.3">
      <c r="B23" s="64"/>
      <c r="K23" s="67"/>
      <c r="L23" s="67"/>
    </row>
    <row r="24" spans="2:16" ht="12.75" customHeight="1" x14ac:dyDescent="0.3">
      <c r="B24" s="69"/>
      <c r="H24" s="65"/>
      <c r="I24" s="65"/>
      <c r="J24" s="66"/>
      <c r="K24" s="67"/>
      <c r="L24" s="67"/>
    </row>
    <row r="25" spans="2:16" ht="12.75" customHeight="1" x14ac:dyDescent="0.25"/>
    <row r="26" spans="2:16" ht="12.75" customHeight="1" x14ac:dyDescent="0.25"/>
    <row r="27" spans="2:16" ht="12.75" customHeight="1" x14ac:dyDescent="0.25">
      <c r="D27" t="s">
        <v>91</v>
      </c>
    </row>
    <row r="28" spans="2:16" ht="12.75" customHeight="1" x14ac:dyDescent="0.25">
      <c r="C28" s="8"/>
    </row>
    <row r="29" spans="2:16" ht="12.75" customHeight="1" x14ac:dyDescent="0.25"/>
  </sheetData>
  <mergeCells count="2">
    <mergeCell ref="H6:I6"/>
    <mergeCell ref="J6:L6"/>
  </mergeCells>
  <dataValidations count="2">
    <dataValidation type="decimal" allowBlank="1" showErrorMessage="1" sqref="C8:F21 H8:H21" xr:uid="{873547F4-970C-43AB-BEBA-4CF3B419E59F}">
      <formula1>0</formula1>
      <formula2>10</formula2>
    </dataValidation>
    <dataValidation type="decimal" allowBlank="1" sqref="G8:G21 I8:I21" xr:uid="{A76DECE3-4602-4044-A790-009287CB6E45}">
      <formula1>0</formula1>
      <formula2>10</formula2>
    </dataValidation>
  </dataValidations>
  <pageMargins left="0.7" right="0.7" top="0.75" bottom="0.75" header="0" footer="0"/>
  <pageSetup paperSize="9"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E366-3E01-4896-BE59-12DF723E1D2B}">
  <sheetPr>
    <tabColor rgb="FFCCCCFF"/>
    <outlinePr summaryBelow="0" summaryRight="0"/>
    <pageSetUpPr fitToPage="1"/>
  </sheetPr>
  <dimension ref="B1:P29"/>
  <sheetViews>
    <sheetView zoomScale="55" zoomScaleNormal="55" workbookViewId="0">
      <selection activeCell="C22" sqref="C22"/>
    </sheetView>
  </sheetViews>
  <sheetFormatPr defaultColWidth="14.453125" defaultRowHeight="15" customHeight="1" x14ac:dyDescent="0.25"/>
  <cols>
    <col min="1" max="1" width="3.26953125" customWidth="1"/>
    <col min="2" max="2" width="34.26953125" customWidth="1"/>
    <col min="3" max="5" width="9.54296875" customWidth="1"/>
    <col min="6" max="6" width="8.7265625" customWidth="1"/>
    <col min="7" max="7" width="27.1796875" customWidth="1"/>
    <col min="8" max="8" width="10.81640625" customWidth="1"/>
    <col min="9" max="9" width="26" customWidth="1"/>
    <col min="10" max="10" width="12.81640625" customWidth="1"/>
    <col min="11" max="11" width="14.453125" customWidth="1"/>
    <col min="12" max="12" width="10.26953125" customWidth="1"/>
    <col min="13" max="13" width="6.7265625" customWidth="1"/>
    <col min="14" max="16" width="33.08984375" customWidth="1"/>
    <col min="17" max="23" width="8.7265625" customWidth="1"/>
  </cols>
  <sheetData>
    <row r="1" spans="2:16" ht="12.75" customHeight="1" x14ac:dyDescent="0.25"/>
    <row r="2" spans="2:16" ht="12.75" customHeight="1" x14ac:dyDescent="0.4">
      <c r="B2" s="31" t="str">
        <f>Summary!B2</f>
        <v>INSERT PROJECT NAME HERE</v>
      </c>
    </row>
    <row r="3" spans="2:16" ht="12.75" customHeight="1" x14ac:dyDescent="0.25"/>
    <row r="4" spans="2:16" ht="20" customHeight="1" x14ac:dyDescent="0.4">
      <c r="B4" s="156" t="str">
        <f>Summary!I7</f>
        <v>BID 4</v>
      </c>
      <c r="C4" s="130" t="s">
        <v>133</v>
      </c>
      <c r="E4" s="163">
        <f>+Summary!I8</f>
        <v>4</v>
      </c>
      <c r="F4" s="164"/>
      <c r="G4" s="165"/>
    </row>
    <row r="5" spans="2:16" ht="12.75" customHeight="1" thickBot="1" x14ac:dyDescent="0.3">
      <c r="N5" t="s">
        <v>121</v>
      </c>
    </row>
    <row r="6" spans="2:16" ht="12.75" customHeight="1" thickBot="1" x14ac:dyDescent="0.4">
      <c r="B6" s="49"/>
      <c r="C6" s="50"/>
      <c r="D6" s="50"/>
      <c r="E6" s="50"/>
      <c r="F6" s="50"/>
      <c r="G6" s="51"/>
      <c r="H6" s="234" t="s">
        <v>84</v>
      </c>
      <c r="I6" s="237"/>
      <c r="J6" s="234" t="s">
        <v>85</v>
      </c>
      <c r="K6" s="235"/>
      <c r="L6" s="236"/>
    </row>
    <row r="7" spans="2:16" ht="50" x14ac:dyDescent="0.25">
      <c r="B7" s="157" t="s">
        <v>45</v>
      </c>
      <c r="C7" s="158" t="str">
        <f>+'BID 1'!C7</f>
        <v>ASSESSOR 1</v>
      </c>
      <c r="D7" s="158" t="str">
        <f>+'BID 1'!D7</f>
        <v>ASSESSOR 2</v>
      </c>
      <c r="E7" s="158" t="str">
        <f>+'BID 1'!E7</f>
        <v>ASSESSOR 3</v>
      </c>
      <c r="F7" s="159" t="s">
        <v>86</v>
      </c>
      <c r="G7" s="160" t="s">
        <v>125</v>
      </c>
      <c r="H7" s="161" t="s">
        <v>87</v>
      </c>
      <c r="I7" s="160" t="s">
        <v>88</v>
      </c>
      <c r="J7" s="161" t="s">
        <v>89</v>
      </c>
      <c r="K7" s="159" t="s">
        <v>90</v>
      </c>
      <c r="L7" s="162" t="s">
        <v>51</v>
      </c>
      <c r="N7" s="158" t="str">
        <f>+C7</f>
        <v>ASSESSOR 1</v>
      </c>
      <c r="O7" s="158" t="str">
        <f t="shared" ref="O7:P7" si="0">+D7</f>
        <v>ASSESSOR 2</v>
      </c>
      <c r="P7" s="158" t="str">
        <f t="shared" si="0"/>
        <v>ASSESSOR 3</v>
      </c>
    </row>
    <row r="8" spans="2:16" ht="49.5" customHeight="1" x14ac:dyDescent="0.25">
      <c r="B8" s="127" t="str">
        <f>+Summary!B9</f>
        <v>QUALITY - 40%</v>
      </c>
      <c r="C8" s="128"/>
      <c r="D8" s="104"/>
      <c r="E8" s="104"/>
      <c r="F8" s="105"/>
      <c r="G8" s="108"/>
      <c r="H8" s="107"/>
      <c r="I8" s="108"/>
      <c r="J8" s="107"/>
      <c r="K8" s="105"/>
      <c r="L8" s="109"/>
      <c r="N8" s="125"/>
      <c r="O8" s="125"/>
      <c r="P8" s="125"/>
    </row>
    <row r="9" spans="2:16" ht="12.5" x14ac:dyDescent="0.25">
      <c r="B9" s="103" t="str">
        <f>Summary!B10</f>
        <v xml:space="preserve">Question 1 - ? </v>
      </c>
      <c r="C9" s="104">
        <v>4</v>
      </c>
      <c r="D9" s="104"/>
      <c r="E9" s="104"/>
      <c r="F9" s="105">
        <f t="shared" ref="F9:F21" si="1">AVERAGE(C9:E9)</f>
        <v>4</v>
      </c>
      <c r="G9" s="106"/>
      <c r="H9" s="107">
        <f>+F9</f>
        <v>4</v>
      </c>
      <c r="I9" s="108"/>
      <c r="J9" s="107">
        <f>+F9*L9</f>
        <v>40</v>
      </c>
      <c r="K9" s="105">
        <f>+H9*L9</f>
        <v>40</v>
      </c>
      <c r="L9" s="109">
        <f>+Summary!O10</f>
        <v>10</v>
      </c>
      <c r="M9" s="102"/>
      <c r="N9" s="125"/>
      <c r="O9" s="125"/>
      <c r="P9" s="125"/>
    </row>
    <row r="10" spans="2:16" ht="12.5" x14ac:dyDescent="0.25">
      <c r="B10" s="103" t="str">
        <f>Summary!B11</f>
        <v xml:space="preserve">Question 2 - ?  </v>
      </c>
      <c r="C10" s="104">
        <v>1</v>
      </c>
      <c r="D10" s="104"/>
      <c r="E10" s="104"/>
      <c r="F10" s="105">
        <f t="shared" si="1"/>
        <v>1</v>
      </c>
      <c r="G10" s="106"/>
      <c r="H10" s="107">
        <f t="shared" ref="H10:H16" si="2">+F10</f>
        <v>1</v>
      </c>
      <c r="I10" s="108"/>
      <c r="J10" s="107">
        <f t="shared" ref="J10:J21" si="3">+F10*L10</f>
        <v>10</v>
      </c>
      <c r="K10" s="105">
        <f t="shared" ref="K10:K21" si="4">+H10*L10</f>
        <v>10</v>
      </c>
      <c r="L10" s="109">
        <f>+Summary!O11</f>
        <v>10</v>
      </c>
      <c r="N10" s="125"/>
      <c r="O10" s="125"/>
      <c r="P10" s="125"/>
    </row>
    <row r="11" spans="2:16" ht="12.5" x14ac:dyDescent="0.25">
      <c r="B11" s="103" t="str">
        <f>Summary!B12</f>
        <v xml:space="preserve">Question 3 - ? </v>
      </c>
      <c r="C11" s="104">
        <v>1</v>
      </c>
      <c r="D11" s="104"/>
      <c r="E11" s="104"/>
      <c r="F11" s="105">
        <f t="shared" si="1"/>
        <v>1</v>
      </c>
      <c r="G11" s="106"/>
      <c r="H11" s="107">
        <f t="shared" si="2"/>
        <v>1</v>
      </c>
      <c r="I11" s="108"/>
      <c r="J11" s="107">
        <f t="shared" si="3"/>
        <v>10</v>
      </c>
      <c r="K11" s="105">
        <f t="shared" si="4"/>
        <v>10</v>
      </c>
      <c r="L11" s="109">
        <f>+Summary!O12</f>
        <v>10</v>
      </c>
      <c r="N11" s="125"/>
      <c r="O11" s="125"/>
      <c r="P11" s="125"/>
    </row>
    <row r="12" spans="2:16" ht="12.5" x14ac:dyDescent="0.25">
      <c r="B12" s="103" t="str">
        <f>Summary!B13</f>
        <v>Question 4 - ?</v>
      </c>
      <c r="C12" s="104">
        <v>1</v>
      </c>
      <c r="D12" s="104"/>
      <c r="E12" s="104"/>
      <c r="F12" s="105">
        <f t="shared" si="1"/>
        <v>1</v>
      </c>
      <c r="G12" s="106"/>
      <c r="H12" s="107">
        <f t="shared" si="2"/>
        <v>1</v>
      </c>
      <c r="I12" s="108"/>
      <c r="J12" s="107">
        <f t="shared" si="3"/>
        <v>10</v>
      </c>
      <c r="K12" s="105">
        <f t="shared" si="4"/>
        <v>10</v>
      </c>
      <c r="L12" s="109">
        <f>+Summary!O13</f>
        <v>10</v>
      </c>
      <c r="N12" s="125"/>
      <c r="O12" s="125"/>
      <c r="P12" s="125"/>
    </row>
    <row r="13" spans="2:16" ht="12.5" x14ac:dyDescent="0.25">
      <c r="B13" s="103" t="str">
        <f>Summary!B14</f>
        <v>Question 5 - ?</v>
      </c>
      <c r="C13" s="104">
        <v>1</v>
      </c>
      <c r="D13" s="104"/>
      <c r="E13" s="104"/>
      <c r="F13" s="105">
        <f t="shared" si="1"/>
        <v>1</v>
      </c>
      <c r="G13" s="106"/>
      <c r="H13" s="107">
        <f t="shared" si="2"/>
        <v>1</v>
      </c>
      <c r="I13" s="108"/>
      <c r="J13" s="107">
        <f t="shared" si="3"/>
        <v>10</v>
      </c>
      <c r="K13" s="105">
        <f t="shared" si="4"/>
        <v>10</v>
      </c>
      <c r="L13" s="109">
        <f>+Summary!O14</f>
        <v>10</v>
      </c>
      <c r="N13" s="125"/>
      <c r="O13" s="125"/>
      <c r="P13" s="125"/>
    </row>
    <row r="14" spans="2:16" ht="12.5" x14ac:dyDescent="0.25">
      <c r="B14" s="103" t="str">
        <f>Summary!B15</f>
        <v>Question 6 - ?</v>
      </c>
      <c r="C14" s="104">
        <v>1</v>
      </c>
      <c r="D14" s="104"/>
      <c r="E14" s="104"/>
      <c r="F14" s="105">
        <f t="shared" si="1"/>
        <v>1</v>
      </c>
      <c r="G14" s="106"/>
      <c r="H14" s="107">
        <f t="shared" si="2"/>
        <v>1</v>
      </c>
      <c r="I14" s="108"/>
      <c r="J14" s="107">
        <f t="shared" si="3"/>
        <v>10</v>
      </c>
      <c r="K14" s="105">
        <f t="shared" si="4"/>
        <v>10</v>
      </c>
      <c r="L14" s="109">
        <f>+Summary!O15</f>
        <v>10</v>
      </c>
      <c r="N14" s="125"/>
      <c r="O14" s="125"/>
      <c r="P14" s="125"/>
    </row>
    <row r="15" spans="2:16" ht="12.5" x14ac:dyDescent="0.25">
      <c r="B15" s="103" t="str">
        <f>Summary!B16</f>
        <v>Question 7 - ?</v>
      </c>
      <c r="C15" s="104">
        <v>1</v>
      </c>
      <c r="D15" s="104"/>
      <c r="E15" s="104"/>
      <c r="F15" s="105">
        <f t="shared" si="1"/>
        <v>1</v>
      </c>
      <c r="G15" s="106"/>
      <c r="H15" s="107">
        <f t="shared" si="2"/>
        <v>1</v>
      </c>
      <c r="I15" s="108"/>
      <c r="J15" s="107">
        <f t="shared" si="3"/>
        <v>10</v>
      </c>
      <c r="K15" s="105">
        <f t="shared" si="4"/>
        <v>10</v>
      </c>
      <c r="L15" s="109">
        <f>+Summary!O16</f>
        <v>10</v>
      </c>
      <c r="N15" s="125"/>
      <c r="O15" s="125"/>
      <c r="P15" s="125"/>
    </row>
    <row r="16" spans="2:16" ht="12.5" x14ac:dyDescent="0.25">
      <c r="B16" s="103" t="str">
        <f>Summary!B17</f>
        <v>Question 8 - ?</v>
      </c>
      <c r="C16" s="104">
        <v>1</v>
      </c>
      <c r="D16" s="104"/>
      <c r="E16" s="104"/>
      <c r="F16" s="105">
        <f t="shared" si="1"/>
        <v>1</v>
      </c>
      <c r="G16" s="106"/>
      <c r="H16" s="107">
        <f t="shared" si="2"/>
        <v>1</v>
      </c>
      <c r="I16" s="108"/>
      <c r="J16" s="107">
        <f t="shared" si="3"/>
        <v>30</v>
      </c>
      <c r="K16" s="105">
        <f t="shared" si="4"/>
        <v>30</v>
      </c>
      <c r="L16" s="109">
        <f>+Summary!O17</f>
        <v>30</v>
      </c>
      <c r="M16" s="134">
        <f>SUM(L9:L16)</f>
        <v>100</v>
      </c>
      <c r="N16" s="125"/>
      <c r="O16" s="125"/>
      <c r="P16" s="125"/>
    </row>
    <row r="17" spans="2:16" ht="12.5" x14ac:dyDescent="0.25">
      <c r="B17" s="103"/>
      <c r="C17" s="104"/>
      <c r="D17" s="104"/>
      <c r="E17" s="104"/>
      <c r="F17" s="105"/>
      <c r="G17" s="106"/>
      <c r="H17" s="107"/>
      <c r="I17" s="108" t="s">
        <v>134</v>
      </c>
      <c r="J17" s="107">
        <f>SUM(J9:J16)</f>
        <v>130</v>
      </c>
      <c r="K17" s="105">
        <f>SUM(K9:K16)</f>
        <v>130</v>
      </c>
      <c r="L17" s="109"/>
      <c r="N17" s="125"/>
      <c r="O17" s="125"/>
      <c r="P17" s="125"/>
    </row>
    <row r="18" spans="2:16" ht="49.5" customHeight="1" x14ac:dyDescent="0.25">
      <c r="B18" s="126" t="str">
        <f>+Summary!B19</f>
        <v>SOCIAL VALUE - 20%</v>
      </c>
      <c r="C18" s="128"/>
      <c r="D18" s="104"/>
      <c r="E18" s="104"/>
      <c r="F18" s="105"/>
      <c r="G18" s="108"/>
      <c r="H18" s="107"/>
      <c r="I18" s="108"/>
      <c r="J18" s="107"/>
      <c r="K18" s="105"/>
      <c r="L18" s="109"/>
      <c r="N18" s="125"/>
      <c r="O18" s="125"/>
      <c r="P18" s="125"/>
    </row>
    <row r="19" spans="2:16" ht="12.5" x14ac:dyDescent="0.25">
      <c r="B19" s="103" t="str">
        <f>Summary!B20</f>
        <v>Question 6 - Social Value</v>
      </c>
      <c r="C19" s="104">
        <v>4</v>
      </c>
      <c r="D19" s="104"/>
      <c r="E19" s="104"/>
      <c r="F19" s="105">
        <f t="shared" si="1"/>
        <v>4</v>
      </c>
      <c r="G19" s="106"/>
      <c r="H19" s="107">
        <f>+F19</f>
        <v>4</v>
      </c>
      <c r="I19" s="108"/>
      <c r="J19" s="107">
        <f t="shared" si="3"/>
        <v>400</v>
      </c>
      <c r="K19" s="105">
        <f t="shared" si="4"/>
        <v>400</v>
      </c>
      <c r="L19" s="109">
        <f>Summary!O20</f>
        <v>100</v>
      </c>
      <c r="N19" s="125"/>
      <c r="O19" s="125"/>
      <c r="P19" s="125"/>
    </row>
    <row r="20" spans="2:16" ht="49.5" customHeight="1" x14ac:dyDescent="0.25">
      <c r="B20" s="126" t="str">
        <f>+Summary!B22</f>
        <v>LOW CARBON - 10%</v>
      </c>
      <c r="C20" s="128"/>
      <c r="D20" s="104"/>
      <c r="E20" s="104"/>
      <c r="F20" s="105"/>
      <c r="G20" s="108"/>
      <c r="H20" s="107"/>
      <c r="I20" s="108"/>
      <c r="J20" s="107"/>
      <c r="K20" s="105"/>
      <c r="L20" s="109"/>
      <c r="N20" s="125"/>
      <c r="O20" s="125"/>
      <c r="P20" s="125"/>
    </row>
    <row r="21" spans="2:16" ht="13" thickBot="1" x14ac:dyDescent="0.3">
      <c r="B21" s="110" t="str">
        <f>Summary!B23</f>
        <v>Question 7 - Low Carbon</v>
      </c>
      <c r="C21" s="111">
        <v>4</v>
      </c>
      <c r="D21" s="111"/>
      <c r="E21" s="111"/>
      <c r="F21" s="112">
        <f t="shared" si="1"/>
        <v>4</v>
      </c>
      <c r="G21" s="116"/>
      <c r="H21" s="114">
        <f>+F21</f>
        <v>4</v>
      </c>
      <c r="I21" s="113"/>
      <c r="J21" s="114">
        <f t="shared" si="3"/>
        <v>400</v>
      </c>
      <c r="K21" s="112">
        <f t="shared" si="4"/>
        <v>400</v>
      </c>
      <c r="L21" s="115">
        <f>Summary!O23</f>
        <v>100</v>
      </c>
      <c r="N21" s="125"/>
      <c r="O21" s="125"/>
      <c r="P21" s="125"/>
    </row>
    <row r="22" spans="2:16" ht="12.75" customHeight="1" x14ac:dyDescent="0.3">
      <c r="B22" s="64"/>
      <c r="H22" s="65"/>
      <c r="I22" s="65"/>
      <c r="J22" s="66"/>
      <c r="K22" s="67"/>
      <c r="L22" s="67"/>
    </row>
    <row r="23" spans="2:16" ht="12.75" customHeight="1" x14ac:dyDescent="0.3">
      <c r="B23" s="64"/>
      <c r="K23" s="67"/>
      <c r="L23" s="67"/>
    </row>
    <row r="24" spans="2:16" ht="12.75" customHeight="1" x14ac:dyDescent="0.3">
      <c r="B24" s="69"/>
      <c r="H24" s="65"/>
      <c r="I24" s="65"/>
      <c r="J24" s="66"/>
      <c r="K24" s="67"/>
      <c r="L24" s="67"/>
    </row>
    <row r="25" spans="2:16" ht="12.75" customHeight="1" x14ac:dyDescent="0.25"/>
    <row r="26" spans="2:16" ht="12.75" customHeight="1" x14ac:dyDescent="0.25"/>
    <row r="27" spans="2:16" ht="12.75" customHeight="1" x14ac:dyDescent="0.25">
      <c r="D27" t="s">
        <v>91</v>
      </c>
    </row>
    <row r="28" spans="2:16" ht="12.75" customHeight="1" x14ac:dyDescent="0.25">
      <c r="C28" s="8"/>
    </row>
    <row r="29" spans="2:16" ht="12.75" customHeight="1" x14ac:dyDescent="0.25"/>
  </sheetData>
  <mergeCells count="2">
    <mergeCell ref="H6:I6"/>
    <mergeCell ref="J6:L6"/>
  </mergeCells>
  <dataValidations count="2">
    <dataValidation type="decimal" allowBlank="1" sqref="G8:G21 I8:I21" xr:uid="{CB7949A4-C06D-40AA-BA7F-895242FB7F44}">
      <formula1>0</formula1>
      <formula2>10</formula2>
    </dataValidation>
    <dataValidation type="decimal" allowBlank="1" showErrorMessage="1" sqref="C8:F21 H8:H21" xr:uid="{E118448F-C5BA-4502-B47B-81F47E206651}">
      <formula1>0</formula1>
      <formula2>10</formula2>
    </dataValidation>
  </dataValidations>
  <pageMargins left="0.7" right="0.7" top="0.75" bottom="0.75" header="0" footer="0"/>
  <pageSetup paperSize="9" scale="5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D524-BFC8-4366-A311-9558625FF8AF}">
  <sheetPr>
    <tabColor rgb="FF99FFCC"/>
    <outlinePr summaryBelow="0" summaryRight="0"/>
    <pageSetUpPr fitToPage="1"/>
  </sheetPr>
  <dimension ref="B1:P29"/>
  <sheetViews>
    <sheetView zoomScale="55" zoomScaleNormal="55" workbookViewId="0">
      <selection activeCell="L9" sqref="L9"/>
    </sheetView>
  </sheetViews>
  <sheetFormatPr defaultColWidth="14.453125" defaultRowHeight="15" customHeight="1" x14ac:dyDescent="0.25"/>
  <cols>
    <col min="1" max="1" width="3.26953125" customWidth="1"/>
    <col min="2" max="2" width="34.26953125" customWidth="1"/>
    <col min="3" max="5" width="9.54296875" customWidth="1"/>
    <col min="6" max="6" width="8.7265625" customWidth="1"/>
    <col min="7" max="7" width="27.1796875" customWidth="1"/>
    <col min="8" max="8" width="10.81640625" customWidth="1"/>
    <col min="9" max="9" width="26" customWidth="1"/>
    <col min="10" max="10" width="12.81640625" customWidth="1"/>
    <col min="11" max="11" width="14.453125" customWidth="1"/>
    <col min="12" max="12" width="10.26953125" customWidth="1"/>
    <col min="13" max="13" width="6.7265625" customWidth="1"/>
    <col min="14" max="16" width="33.08984375" customWidth="1"/>
    <col min="17" max="23" width="8.7265625" customWidth="1"/>
  </cols>
  <sheetData>
    <row r="1" spans="2:16" ht="12.75" customHeight="1" x14ac:dyDescent="0.25"/>
    <row r="2" spans="2:16" ht="12.75" customHeight="1" x14ac:dyDescent="0.4">
      <c r="B2" s="31" t="str">
        <f>Summary!B2</f>
        <v>INSERT PROJECT NAME HERE</v>
      </c>
    </row>
    <row r="3" spans="2:16" ht="12.75" customHeight="1" x14ac:dyDescent="0.25"/>
    <row r="4" spans="2:16" ht="20" customHeight="1" x14ac:dyDescent="0.4">
      <c r="B4" s="166" t="str">
        <f>Summary!K7</f>
        <v>BID 5</v>
      </c>
      <c r="C4" s="130" t="s">
        <v>133</v>
      </c>
      <c r="E4" s="167">
        <f>+Summary!K8</f>
        <v>5</v>
      </c>
      <c r="F4" s="168"/>
      <c r="G4" s="169"/>
    </row>
    <row r="5" spans="2:16" ht="12.75" customHeight="1" thickBot="1" x14ac:dyDescent="0.3">
      <c r="N5" t="s">
        <v>121</v>
      </c>
    </row>
    <row r="6" spans="2:16" ht="12.75" customHeight="1" thickBot="1" x14ac:dyDescent="0.4">
      <c r="B6" s="49"/>
      <c r="C6" s="50"/>
      <c r="D6" s="50"/>
      <c r="E6" s="50"/>
      <c r="F6" s="50"/>
      <c r="G6" s="51"/>
      <c r="H6" s="234" t="s">
        <v>84</v>
      </c>
      <c r="I6" s="237"/>
      <c r="J6" s="234" t="s">
        <v>85</v>
      </c>
      <c r="K6" s="235"/>
      <c r="L6" s="236"/>
    </row>
    <row r="7" spans="2:16" ht="50" x14ac:dyDescent="0.25">
      <c r="B7" s="170" t="s">
        <v>45</v>
      </c>
      <c r="C7" s="171" t="str">
        <f>+'BID 1'!C7</f>
        <v>ASSESSOR 1</v>
      </c>
      <c r="D7" s="171" t="str">
        <f>+'BID 1'!D7</f>
        <v>ASSESSOR 2</v>
      </c>
      <c r="E7" s="171" t="str">
        <f>+'BID 1'!E7</f>
        <v>ASSESSOR 3</v>
      </c>
      <c r="F7" s="172" t="s">
        <v>86</v>
      </c>
      <c r="G7" s="173" t="s">
        <v>125</v>
      </c>
      <c r="H7" s="174" t="s">
        <v>87</v>
      </c>
      <c r="I7" s="173" t="s">
        <v>88</v>
      </c>
      <c r="J7" s="174" t="s">
        <v>89</v>
      </c>
      <c r="K7" s="172" t="s">
        <v>90</v>
      </c>
      <c r="L7" s="175" t="s">
        <v>51</v>
      </c>
      <c r="N7" s="171" t="str">
        <f>+C7</f>
        <v>ASSESSOR 1</v>
      </c>
      <c r="O7" s="171" t="str">
        <f t="shared" ref="O7:P7" si="0">+D7</f>
        <v>ASSESSOR 2</v>
      </c>
      <c r="P7" s="171" t="str">
        <f t="shared" si="0"/>
        <v>ASSESSOR 3</v>
      </c>
    </row>
    <row r="8" spans="2:16" ht="49.5" customHeight="1" x14ac:dyDescent="0.25">
      <c r="B8" s="127" t="str">
        <f>+Summary!B9</f>
        <v>QUALITY - 40%</v>
      </c>
      <c r="C8" s="128"/>
      <c r="D8" s="104"/>
      <c r="E8" s="104"/>
      <c r="F8" s="105"/>
      <c r="G8" s="108"/>
      <c r="H8" s="107"/>
      <c r="I8" s="108"/>
      <c r="J8" s="107"/>
      <c r="K8" s="105"/>
      <c r="L8" s="109"/>
      <c r="N8" s="125"/>
      <c r="O8" s="125"/>
      <c r="P8" s="125"/>
    </row>
    <row r="9" spans="2:16" ht="12.5" x14ac:dyDescent="0.25">
      <c r="B9" s="103" t="str">
        <f>Summary!B10</f>
        <v xml:space="preserve">Question 1 - ? </v>
      </c>
      <c r="C9" s="104">
        <v>5</v>
      </c>
      <c r="D9" s="104"/>
      <c r="E9" s="104"/>
      <c r="F9" s="105">
        <f t="shared" ref="F9:F21" si="1">AVERAGE(C9:E9)</f>
        <v>5</v>
      </c>
      <c r="G9" s="106"/>
      <c r="H9" s="107">
        <f>+F9</f>
        <v>5</v>
      </c>
      <c r="I9" s="108"/>
      <c r="J9" s="107">
        <f>+F9*L9</f>
        <v>50</v>
      </c>
      <c r="K9" s="105">
        <f>+H9*L9</f>
        <v>50</v>
      </c>
      <c r="L9" s="109">
        <f>+Summary!O10</f>
        <v>10</v>
      </c>
      <c r="M9" s="102"/>
      <c r="N9" s="125"/>
      <c r="O9" s="125"/>
      <c r="P9" s="125"/>
    </row>
    <row r="10" spans="2:16" ht="12.5" x14ac:dyDescent="0.25">
      <c r="B10" s="103" t="str">
        <f>Summary!B11</f>
        <v xml:space="preserve">Question 2 - ?  </v>
      </c>
      <c r="C10" s="104">
        <v>1</v>
      </c>
      <c r="D10" s="104"/>
      <c r="E10" s="104"/>
      <c r="F10" s="105">
        <f t="shared" si="1"/>
        <v>1</v>
      </c>
      <c r="G10" s="106"/>
      <c r="H10" s="107">
        <f t="shared" ref="H10:H16" si="2">+F10</f>
        <v>1</v>
      </c>
      <c r="I10" s="108"/>
      <c r="J10" s="107">
        <f t="shared" ref="J10:J21" si="3">+F10*L10</f>
        <v>10</v>
      </c>
      <c r="K10" s="105">
        <f t="shared" ref="K10:K21" si="4">+H10*L10</f>
        <v>10</v>
      </c>
      <c r="L10" s="109">
        <f>+Summary!O11</f>
        <v>10</v>
      </c>
      <c r="N10" s="125"/>
      <c r="O10" s="125"/>
      <c r="P10" s="125"/>
    </row>
    <row r="11" spans="2:16" ht="12.5" x14ac:dyDescent="0.25">
      <c r="B11" s="103" t="str">
        <f>Summary!B12</f>
        <v xml:space="preserve">Question 3 - ? </v>
      </c>
      <c r="C11" s="104">
        <v>1</v>
      </c>
      <c r="D11" s="104"/>
      <c r="E11" s="104"/>
      <c r="F11" s="105">
        <f t="shared" si="1"/>
        <v>1</v>
      </c>
      <c r="G11" s="106"/>
      <c r="H11" s="107">
        <f t="shared" si="2"/>
        <v>1</v>
      </c>
      <c r="I11" s="108"/>
      <c r="J11" s="107">
        <f t="shared" si="3"/>
        <v>10</v>
      </c>
      <c r="K11" s="105">
        <f t="shared" si="4"/>
        <v>10</v>
      </c>
      <c r="L11" s="109">
        <f>+Summary!O12</f>
        <v>10</v>
      </c>
      <c r="N11" s="125"/>
      <c r="O11" s="125"/>
      <c r="P11" s="125"/>
    </row>
    <row r="12" spans="2:16" ht="12.5" x14ac:dyDescent="0.25">
      <c r="B12" s="103" t="str">
        <f>Summary!B13</f>
        <v>Question 4 - ?</v>
      </c>
      <c r="C12" s="104">
        <v>1</v>
      </c>
      <c r="D12" s="104"/>
      <c r="E12" s="104"/>
      <c r="F12" s="105">
        <f t="shared" si="1"/>
        <v>1</v>
      </c>
      <c r="G12" s="106"/>
      <c r="H12" s="107">
        <f t="shared" si="2"/>
        <v>1</v>
      </c>
      <c r="I12" s="108"/>
      <c r="J12" s="107">
        <f t="shared" si="3"/>
        <v>10</v>
      </c>
      <c r="K12" s="105">
        <f t="shared" si="4"/>
        <v>10</v>
      </c>
      <c r="L12" s="109">
        <f>+Summary!O13</f>
        <v>10</v>
      </c>
      <c r="N12" s="125"/>
      <c r="O12" s="125"/>
      <c r="P12" s="125"/>
    </row>
    <row r="13" spans="2:16" ht="12.5" x14ac:dyDescent="0.25">
      <c r="B13" s="103" t="str">
        <f>Summary!B14</f>
        <v>Question 5 - ?</v>
      </c>
      <c r="C13" s="104">
        <v>1</v>
      </c>
      <c r="D13" s="104"/>
      <c r="E13" s="104"/>
      <c r="F13" s="105">
        <f t="shared" si="1"/>
        <v>1</v>
      </c>
      <c r="G13" s="106"/>
      <c r="H13" s="107">
        <f t="shared" si="2"/>
        <v>1</v>
      </c>
      <c r="I13" s="108"/>
      <c r="J13" s="107">
        <f t="shared" si="3"/>
        <v>10</v>
      </c>
      <c r="K13" s="105">
        <f t="shared" si="4"/>
        <v>10</v>
      </c>
      <c r="L13" s="109">
        <f>+Summary!O14</f>
        <v>10</v>
      </c>
      <c r="N13" s="125"/>
      <c r="O13" s="125"/>
      <c r="P13" s="125"/>
    </row>
    <row r="14" spans="2:16" ht="12.5" x14ac:dyDescent="0.25">
      <c r="B14" s="103" t="str">
        <f>Summary!B15</f>
        <v>Question 6 - ?</v>
      </c>
      <c r="C14" s="104">
        <v>1</v>
      </c>
      <c r="D14" s="104"/>
      <c r="E14" s="104"/>
      <c r="F14" s="105">
        <f t="shared" si="1"/>
        <v>1</v>
      </c>
      <c r="G14" s="106"/>
      <c r="H14" s="107">
        <f t="shared" si="2"/>
        <v>1</v>
      </c>
      <c r="I14" s="108"/>
      <c r="J14" s="107">
        <f t="shared" si="3"/>
        <v>10</v>
      </c>
      <c r="K14" s="105">
        <f t="shared" si="4"/>
        <v>10</v>
      </c>
      <c r="L14" s="109">
        <f>+Summary!O15</f>
        <v>10</v>
      </c>
      <c r="N14" s="125"/>
      <c r="O14" s="125"/>
      <c r="P14" s="125"/>
    </row>
    <row r="15" spans="2:16" ht="12.5" x14ac:dyDescent="0.25">
      <c r="B15" s="103" t="str">
        <f>Summary!B16</f>
        <v>Question 7 - ?</v>
      </c>
      <c r="C15" s="104">
        <v>1</v>
      </c>
      <c r="D15" s="104"/>
      <c r="E15" s="104"/>
      <c r="F15" s="105">
        <f t="shared" si="1"/>
        <v>1</v>
      </c>
      <c r="G15" s="106"/>
      <c r="H15" s="107">
        <f t="shared" si="2"/>
        <v>1</v>
      </c>
      <c r="I15" s="108"/>
      <c r="J15" s="107">
        <f t="shared" si="3"/>
        <v>10</v>
      </c>
      <c r="K15" s="105">
        <f t="shared" si="4"/>
        <v>10</v>
      </c>
      <c r="L15" s="109">
        <f>+Summary!O16</f>
        <v>10</v>
      </c>
      <c r="N15" s="125"/>
      <c r="O15" s="125"/>
      <c r="P15" s="125"/>
    </row>
    <row r="16" spans="2:16" ht="12.5" x14ac:dyDescent="0.25">
      <c r="B16" s="103" t="str">
        <f>Summary!B17</f>
        <v>Question 8 - ?</v>
      </c>
      <c r="C16" s="104">
        <v>1</v>
      </c>
      <c r="D16" s="104"/>
      <c r="E16" s="104"/>
      <c r="F16" s="105">
        <f t="shared" si="1"/>
        <v>1</v>
      </c>
      <c r="G16" s="106"/>
      <c r="H16" s="107">
        <f t="shared" si="2"/>
        <v>1</v>
      </c>
      <c r="I16" s="108"/>
      <c r="J16" s="107">
        <f t="shared" si="3"/>
        <v>30</v>
      </c>
      <c r="K16" s="105">
        <f t="shared" si="4"/>
        <v>30</v>
      </c>
      <c r="L16" s="109">
        <f>+Summary!O17</f>
        <v>30</v>
      </c>
      <c r="M16" s="134">
        <f>SUM(L9:L16)</f>
        <v>100</v>
      </c>
      <c r="N16" s="125"/>
      <c r="O16" s="125"/>
      <c r="P16" s="125"/>
    </row>
    <row r="17" spans="2:16" ht="12.5" x14ac:dyDescent="0.25">
      <c r="B17" s="103"/>
      <c r="C17" s="104"/>
      <c r="D17" s="104"/>
      <c r="E17" s="104"/>
      <c r="F17" s="105"/>
      <c r="G17" s="106"/>
      <c r="H17" s="107"/>
      <c r="I17" s="108" t="s">
        <v>134</v>
      </c>
      <c r="J17" s="107">
        <f>SUM(J9:J16)</f>
        <v>140</v>
      </c>
      <c r="K17" s="105">
        <f>SUM(K9:K16)</f>
        <v>140</v>
      </c>
      <c r="L17" s="109"/>
      <c r="N17" s="125"/>
      <c r="O17" s="125"/>
      <c r="P17" s="125"/>
    </row>
    <row r="18" spans="2:16" ht="49.5" customHeight="1" x14ac:dyDescent="0.25">
      <c r="B18" s="126" t="str">
        <f>+Summary!B19</f>
        <v>SOCIAL VALUE - 20%</v>
      </c>
      <c r="C18" s="128"/>
      <c r="D18" s="104"/>
      <c r="E18" s="104"/>
      <c r="F18" s="105"/>
      <c r="G18" s="108"/>
      <c r="H18" s="107"/>
      <c r="I18" s="108"/>
      <c r="J18" s="107"/>
      <c r="K18" s="105"/>
      <c r="L18" s="109"/>
      <c r="N18" s="125"/>
      <c r="O18" s="125"/>
      <c r="P18" s="125"/>
    </row>
    <row r="19" spans="2:16" ht="12.5" x14ac:dyDescent="0.25">
      <c r="B19" s="103" t="str">
        <f>Summary!B20</f>
        <v>Question 6 - Social Value</v>
      </c>
      <c r="C19" s="104">
        <v>5</v>
      </c>
      <c r="D19" s="104"/>
      <c r="E19" s="104"/>
      <c r="F19" s="105">
        <f t="shared" si="1"/>
        <v>5</v>
      </c>
      <c r="G19" s="106"/>
      <c r="H19" s="107">
        <f>+F19</f>
        <v>5</v>
      </c>
      <c r="I19" s="108"/>
      <c r="J19" s="107">
        <f t="shared" si="3"/>
        <v>500</v>
      </c>
      <c r="K19" s="105">
        <f t="shared" si="4"/>
        <v>500</v>
      </c>
      <c r="L19" s="109">
        <f>Summary!O20</f>
        <v>100</v>
      </c>
      <c r="N19" s="125"/>
      <c r="O19" s="125"/>
      <c r="P19" s="125"/>
    </row>
    <row r="20" spans="2:16" ht="49.5" customHeight="1" x14ac:dyDescent="0.25">
      <c r="B20" s="126" t="str">
        <f>+Summary!B22</f>
        <v>LOW CARBON - 10%</v>
      </c>
      <c r="C20" s="128"/>
      <c r="D20" s="104"/>
      <c r="E20" s="104"/>
      <c r="F20" s="105"/>
      <c r="G20" s="108"/>
      <c r="H20" s="107"/>
      <c r="I20" s="108"/>
      <c r="J20" s="107"/>
      <c r="K20" s="105"/>
      <c r="L20" s="109"/>
      <c r="N20" s="125"/>
      <c r="O20" s="125"/>
      <c r="P20" s="125"/>
    </row>
    <row r="21" spans="2:16" ht="13" thickBot="1" x14ac:dyDescent="0.3">
      <c r="B21" s="110" t="str">
        <f>Summary!B23</f>
        <v>Question 7 - Low Carbon</v>
      </c>
      <c r="C21" s="111">
        <v>5</v>
      </c>
      <c r="D21" s="111"/>
      <c r="E21" s="111"/>
      <c r="F21" s="112">
        <f t="shared" si="1"/>
        <v>5</v>
      </c>
      <c r="G21" s="116"/>
      <c r="H21" s="114">
        <f>+F21</f>
        <v>5</v>
      </c>
      <c r="I21" s="113"/>
      <c r="J21" s="114">
        <f t="shared" si="3"/>
        <v>500</v>
      </c>
      <c r="K21" s="112">
        <f t="shared" si="4"/>
        <v>500</v>
      </c>
      <c r="L21" s="115">
        <f>Summary!O23</f>
        <v>100</v>
      </c>
      <c r="N21" s="125"/>
      <c r="O21" s="125"/>
      <c r="P21" s="125"/>
    </row>
    <row r="22" spans="2:16" ht="12.75" customHeight="1" x14ac:dyDescent="0.3">
      <c r="B22" s="64"/>
      <c r="H22" s="65"/>
      <c r="I22" s="65"/>
      <c r="J22" s="66"/>
      <c r="K22" s="67"/>
      <c r="L22" s="67"/>
    </row>
    <row r="23" spans="2:16" ht="12.75" customHeight="1" x14ac:dyDescent="0.3">
      <c r="B23" s="64"/>
      <c r="K23" s="67"/>
      <c r="L23" s="67"/>
    </row>
    <row r="24" spans="2:16" ht="12.75" customHeight="1" x14ac:dyDescent="0.3">
      <c r="B24" s="69"/>
      <c r="H24" s="65"/>
      <c r="I24" s="65"/>
      <c r="J24" s="66"/>
      <c r="K24" s="67"/>
      <c r="L24" s="67"/>
    </row>
    <row r="25" spans="2:16" ht="12.75" customHeight="1" x14ac:dyDescent="0.25"/>
    <row r="26" spans="2:16" ht="12.75" customHeight="1" x14ac:dyDescent="0.25"/>
    <row r="27" spans="2:16" ht="12.75" customHeight="1" x14ac:dyDescent="0.25">
      <c r="D27" t="s">
        <v>91</v>
      </c>
    </row>
    <row r="28" spans="2:16" ht="12.75" customHeight="1" x14ac:dyDescent="0.25">
      <c r="C28" s="8"/>
    </row>
    <row r="29" spans="2:16" ht="12.75" customHeight="1" x14ac:dyDescent="0.25"/>
  </sheetData>
  <mergeCells count="2">
    <mergeCell ref="H6:I6"/>
    <mergeCell ref="J6:L6"/>
  </mergeCells>
  <dataValidations count="2">
    <dataValidation type="decimal" allowBlank="1" showErrorMessage="1" sqref="C8:F21 H8:H21" xr:uid="{DBE7BCE9-C0E1-4DD3-BF75-2EB0199BDAD7}">
      <formula1>0</formula1>
      <formula2>10</formula2>
    </dataValidation>
    <dataValidation type="decimal" allowBlank="1" sqref="G8:G21 I8:I21" xr:uid="{A610B77B-6570-4ED6-8685-A88B4B3A131E}">
      <formula1>0</formula1>
      <formula2>10</formula2>
    </dataValidation>
  </dataValidations>
  <pageMargins left="0.7" right="0.7" top="0.75" bottom="0.75" header="0" footer="0"/>
  <pageSetup paperSize="9" scale="5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E8C94-809C-4B0E-AE22-A21140A61C9E}">
  <sheetPr>
    <tabColor rgb="FFFFCC99"/>
    <outlinePr summaryBelow="0" summaryRight="0"/>
    <pageSetUpPr fitToPage="1"/>
  </sheetPr>
  <dimension ref="B1:P29"/>
  <sheetViews>
    <sheetView zoomScale="55" zoomScaleNormal="55" workbookViewId="0">
      <selection activeCell="C22" sqref="C22"/>
    </sheetView>
  </sheetViews>
  <sheetFormatPr defaultColWidth="14.453125" defaultRowHeight="15" customHeight="1" x14ac:dyDescent="0.25"/>
  <cols>
    <col min="1" max="1" width="3.26953125" customWidth="1"/>
    <col min="2" max="2" width="34.26953125" customWidth="1"/>
    <col min="3" max="5" width="9.54296875" customWidth="1"/>
    <col min="6" max="6" width="8.7265625" customWidth="1"/>
    <col min="7" max="7" width="27.1796875" customWidth="1"/>
    <col min="8" max="8" width="10.81640625" customWidth="1"/>
    <col min="9" max="9" width="26" customWidth="1"/>
    <col min="10" max="10" width="12.81640625" customWidth="1"/>
    <col min="11" max="11" width="14.453125" customWidth="1"/>
    <col min="12" max="12" width="10.26953125" customWidth="1"/>
    <col min="13" max="13" width="6.7265625" customWidth="1"/>
    <col min="14" max="16" width="33.08984375" customWidth="1"/>
    <col min="17" max="23" width="8.7265625" customWidth="1"/>
  </cols>
  <sheetData>
    <row r="1" spans="2:16" ht="12.75" customHeight="1" x14ac:dyDescent="0.25"/>
    <row r="2" spans="2:16" ht="12.75" customHeight="1" x14ac:dyDescent="0.4">
      <c r="B2" s="31" t="str">
        <f>Summary!B2</f>
        <v>INSERT PROJECT NAME HERE</v>
      </c>
    </row>
    <row r="3" spans="2:16" ht="12.75" customHeight="1" x14ac:dyDescent="0.25"/>
    <row r="4" spans="2:16" ht="20" customHeight="1" x14ac:dyDescent="0.4">
      <c r="B4" s="176" t="str">
        <f>Summary!M7</f>
        <v>BID 6</v>
      </c>
      <c r="C4" s="130" t="s">
        <v>133</v>
      </c>
      <c r="E4" s="183">
        <f>+Summary!M8</f>
        <v>6</v>
      </c>
      <c r="F4" s="184"/>
      <c r="G4" s="185"/>
    </row>
    <row r="5" spans="2:16" ht="12.75" customHeight="1" thickBot="1" x14ac:dyDescent="0.3">
      <c r="N5" t="s">
        <v>121</v>
      </c>
    </row>
    <row r="6" spans="2:16" ht="12.75" customHeight="1" thickBot="1" x14ac:dyDescent="0.4">
      <c r="B6" s="49"/>
      <c r="C6" s="50"/>
      <c r="D6" s="50"/>
      <c r="E6" s="50"/>
      <c r="F6" s="50"/>
      <c r="G6" s="51"/>
      <c r="H6" s="234" t="s">
        <v>84</v>
      </c>
      <c r="I6" s="237"/>
      <c r="J6" s="234" t="s">
        <v>85</v>
      </c>
      <c r="K6" s="235"/>
      <c r="L6" s="236"/>
    </row>
    <row r="7" spans="2:16" ht="50" x14ac:dyDescent="0.25">
      <c r="B7" s="177" t="s">
        <v>45</v>
      </c>
      <c r="C7" s="178" t="str">
        <f>+'BID 1'!C7</f>
        <v>ASSESSOR 1</v>
      </c>
      <c r="D7" s="178" t="str">
        <f>+'BID 1'!D7</f>
        <v>ASSESSOR 2</v>
      </c>
      <c r="E7" s="178" t="str">
        <f>+'BID 1'!E7</f>
        <v>ASSESSOR 3</v>
      </c>
      <c r="F7" s="179" t="s">
        <v>86</v>
      </c>
      <c r="G7" s="180" t="s">
        <v>125</v>
      </c>
      <c r="H7" s="181" t="s">
        <v>87</v>
      </c>
      <c r="I7" s="180" t="s">
        <v>88</v>
      </c>
      <c r="J7" s="181" t="s">
        <v>89</v>
      </c>
      <c r="K7" s="179" t="s">
        <v>90</v>
      </c>
      <c r="L7" s="182" t="s">
        <v>51</v>
      </c>
      <c r="N7" s="178" t="str">
        <f>+C7</f>
        <v>ASSESSOR 1</v>
      </c>
      <c r="O7" s="178" t="str">
        <f t="shared" ref="O7:P7" si="0">+D7</f>
        <v>ASSESSOR 2</v>
      </c>
      <c r="P7" s="178" t="str">
        <f t="shared" si="0"/>
        <v>ASSESSOR 3</v>
      </c>
    </row>
    <row r="8" spans="2:16" ht="49.5" customHeight="1" x14ac:dyDescent="0.25">
      <c r="B8" s="127" t="str">
        <f>+Summary!B9</f>
        <v>QUALITY - 40%</v>
      </c>
      <c r="C8" s="128"/>
      <c r="D8" s="104"/>
      <c r="E8" s="104"/>
      <c r="F8" s="105"/>
      <c r="G8" s="108"/>
      <c r="H8" s="107"/>
      <c r="I8" s="108"/>
      <c r="J8" s="107"/>
      <c r="K8" s="105"/>
      <c r="L8" s="109"/>
      <c r="N8" s="125"/>
      <c r="O8" s="125"/>
      <c r="P8" s="125"/>
    </row>
    <row r="9" spans="2:16" ht="12.5" x14ac:dyDescent="0.25">
      <c r="B9" s="103" t="str">
        <f>Summary!B10</f>
        <v xml:space="preserve">Question 1 - ? </v>
      </c>
      <c r="C9" s="104">
        <v>6</v>
      </c>
      <c r="D9" s="104"/>
      <c r="E9" s="104"/>
      <c r="F9" s="105">
        <f t="shared" ref="F9:F21" si="1">AVERAGE(C9:E9)</f>
        <v>6</v>
      </c>
      <c r="G9" s="106"/>
      <c r="H9" s="107">
        <f>+F9</f>
        <v>6</v>
      </c>
      <c r="I9" s="108"/>
      <c r="J9" s="107">
        <f>+F9*L9</f>
        <v>60</v>
      </c>
      <c r="K9" s="105">
        <f>+H9*L9</f>
        <v>60</v>
      </c>
      <c r="L9" s="109">
        <f>+Summary!O10</f>
        <v>10</v>
      </c>
      <c r="M9" s="102"/>
      <c r="N9" s="125"/>
      <c r="O9" s="125"/>
      <c r="P9" s="125"/>
    </row>
    <row r="10" spans="2:16" ht="12.5" x14ac:dyDescent="0.25">
      <c r="B10" s="103" t="str">
        <f>Summary!B11</f>
        <v xml:space="preserve">Question 2 - ?  </v>
      </c>
      <c r="C10" s="104">
        <v>1</v>
      </c>
      <c r="D10" s="104"/>
      <c r="E10" s="104"/>
      <c r="F10" s="105">
        <f t="shared" si="1"/>
        <v>1</v>
      </c>
      <c r="G10" s="106"/>
      <c r="H10" s="107">
        <f t="shared" ref="H10:H16" si="2">+F10</f>
        <v>1</v>
      </c>
      <c r="I10" s="108"/>
      <c r="J10" s="107">
        <f t="shared" ref="J10:J21" si="3">+F10*L10</f>
        <v>10</v>
      </c>
      <c r="K10" s="105">
        <f t="shared" ref="K10:K21" si="4">+H10*L10</f>
        <v>10</v>
      </c>
      <c r="L10" s="109">
        <f>+Summary!O11</f>
        <v>10</v>
      </c>
      <c r="N10" s="125"/>
      <c r="O10" s="125"/>
      <c r="P10" s="125"/>
    </row>
    <row r="11" spans="2:16" ht="12.5" x14ac:dyDescent="0.25">
      <c r="B11" s="103" t="str">
        <f>Summary!B12</f>
        <v xml:space="preserve">Question 3 - ? </v>
      </c>
      <c r="C11" s="104">
        <v>1</v>
      </c>
      <c r="D11" s="104"/>
      <c r="E11" s="104"/>
      <c r="F11" s="105">
        <f t="shared" si="1"/>
        <v>1</v>
      </c>
      <c r="G11" s="106"/>
      <c r="H11" s="107">
        <f t="shared" si="2"/>
        <v>1</v>
      </c>
      <c r="I11" s="108"/>
      <c r="J11" s="107">
        <f t="shared" si="3"/>
        <v>10</v>
      </c>
      <c r="K11" s="105">
        <f t="shared" si="4"/>
        <v>10</v>
      </c>
      <c r="L11" s="109">
        <f>+Summary!O12</f>
        <v>10</v>
      </c>
      <c r="N11" s="125"/>
      <c r="O11" s="125"/>
      <c r="P11" s="125"/>
    </row>
    <row r="12" spans="2:16" ht="12.5" x14ac:dyDescent="0.25">
      <c r="B12" s="103" t="str">
        <f>Summary!B13</f>
        <v>Question 4 - ?</v>
      </c>
      <c r="C12" s="104">
        <v>1</v>
      </c>
      <c r="D12" s="104"/>
      <c r="E12" s="104"/>
      <c r="F12" s="105">
        <f t="shared" si="1"/>
        <v>1</v>
      </c>
      <c r="G12" s="106"/>
      <c r="H12" s="107">
        <f t="shared" si="2"/>
        <v>1</v>
      </c>
      <c r="I12" s="108"/>
      <c r="J12" s="107">
        <f t="shared" si="3"/>
        <v>10</v>
      </c>
      <c r="K12" s="105">
        <f t="shared" si="4"/>
        <v>10</v>
      </c>
      <c r="L12" s="109">
        <f>+Summary!O13</f>
        <v>10</v>
      </c>
      <c r="N12" s="125"/>
      <c r="O12" s="125"/>
      <c r="P12" s="125"/>
    </row>
    <row r="13" spans="2:16" ht="12.5" x14ac:dyDescent="0.25">
      <c r="B13" s="103" t="str">
        <f>Summary!B14</f>
        <v>Question 5 - ?</v>
      </c>
      <c r="C13" s="104">
        <v>1</v>
      </c>
      <c r="D13" s="104"/>
      <c r="E13" s="104"/>
      <c r="F13" s="105">
        <f t="shared" si="1"/>
        <v>1</v>
      </c>
      <c r="G13" s="106"/>
      <c r="H13" s="107">
        <f t="shared" si="2"/>
        <v>1</v>
      </c>
      <c r="I13" s="108"/>
      <c r="J13" s="107">
        <f t="shared" si="3"/>
        <v>10</v>
      </c>
      <c r="K13" s="105">
        <f t="shared" si="4"/>
        <v>10</v>
      </c>
      <c r="L13" s="109">
        <f>+Summary!O14</f>
        <v>10</v>
      </c>
      <c r="N13" s="125"/>
      <c r="O13" s="125"/>
      <c r="P13" s="125"/>
    </row>
    <row r="14" spans="2:16" ht="12.5" x14ac:dyDescent="0.25">
      <c r="B14" s="103" t="str">
        <f>Summary!B15</f>
        <v>Question 6 - ?</v>
      </c>
      <c r="C14" s="104">
        <v>1</v>
      </c>
      <c r="D14" s="104"/>
      <c r="E14" s="104"/>
      <c r="F14" s="105">
        <f t="shared" si="1"/>
        <v>1</v>
      </c>
      <c r="G14" s="106"/>
      <c r="H14" s="107">
        <f t="shared" si="2"/>
        <v>1</v>
      </c>
      <c r="I14" s="108"/>
      <c r="J14" s="107">
        <f t="shared" si="3"/>
        <v>10</v>
      </c>
      <c r="K14" s="105">
        <f t="shared" si="4"/>
        <v>10</v>
      </c>
      <c r="L14" s="109">
        <f>+Summary!O15</f>
        <v>10</v>
      </c>
      <c r="N14" s="125"/>
      <c r="O14" s="125"/>
      <c r="P14" s="125"/>
    </row>
    <row r="15" spans="2:16" ht="12.5" x14ac:dyDescent="0.25">
      <c r="B15" s="103" t="str">
        <f>Summary!B16</f>
        <v>Question 7 - ?</v>
      </c>
      <c r="C15" s="104">
        <v>1</v>
      </c>
      <c r="D15" s="104"/>
      <c r="E15" s="104"/>
      <c r="F15" s="105">
        <f t="shared" si="1"/>
        <v>1</v>
      </c>
      <c r="G15" s="106"/>
      <c r="H15" s="107">
        <f t="shared" si="2"/>
        <v>1</v>
      </c>
      <c r="I15" s="108"/>
      <c r="J15" s="107">
        <f t="shared" si="3"/>
        <v>10</v>
      </c>
      <c r="K15" s="105">
        <f t="shared" si="4"/>
        <v>10</v>
      </c>
      <c r="L15" s="109">
        <f>+Summary!O16</f>
        <v>10</v>
      </c>
      <c r="N15" s="125"/>
      <c r="O15" s="125"/>
      <c r="P15" s="125"/>
    </row>
    <row r="16" spans="2:16" ht="12.5" x14ac:dyDescent="0.25">
      <c r="B16" s="103" t="str">
        <f>Summary!B17</f>
        <v>Question 8 - ?</v>
      </c>
      <c r="C16" s="104">
        <v>1</v>
      </c>
      <c r="D16" s="104"/>
      <c r="E16" s="104"/>
      <c r="F16" s="105">
        <f t="shared" si="1"/>
        <v>1</v>
      </c>
      <c r="G16" s="106"/>
      <c r="H16" s="107">
        <f t="shared" si="2"/>
        <v>1</v>
      </c>
      <c r="I16" s="108"/>
      <c r="J16" s="107">
        <f t="shared" si="3"/>
        <v>30</v>
      </c>
      <c r="K16" s="105">
        <f t="shared" si="4"/>
        <v>30</v>
      </c>
      <c r="L16" s="109">
        <f>+Summary!O17</f>
        <v>30</v>
      </c>
      <c r="M16" s="134">
        <f>SUM(L9:L16)</f>
        <v>100</v>
      </c>
      <c r="N16" s="125"/>
      <c r="O16" s="125"/>
      <c r="P16" s="125"/>
    </row>
    <row r="17" spans="2:16" ht="12.5" x14ac:dyDescent="0.25">
      <c r="B17" s="103"/>
      <c r="C17" s="104"/>
      <c r="D17" s="104"/>
      <c r="E17" s="104"/>
      <c r="F17" s="105"/>
      <c r="G17" s="106"/>
      <c r="H17" s="107"/>
      <c r="I17" s="108" t="s">
        <v>134</v>
      </c>
      <c r="J17" s="107">
        <f>SUM(J9:J16)</f>
        <v>150</v>
      </c>
      <c r="K17" s="105">
        <f>SUM(K9:K16)</f>
        <v>150</v>
      </c>
      <c r="L17" s="109"/>
      <c r="N17" s="125"/>
      <c r="O17" s="125"/>
      <c r="P17" s="125"/>
    </row>
    <row r="18" spans="2:16" ht="49.5" customHeight="1" x14ac:dyDescent="0.25">
      <c r="B18" s="126" t="str">
        <f>+Summary!B19</f>
        <v>SOCIAL VALUE - 20%</v>
      </c>
      <c r="C18" s="128"/>
      <c r="D18" s="104"/>
      <c r="E18" s="104"/>
      <c r="F18" s="105"/>
      <c r="G18" s="108"/>
      <c r="H18" s="107"/>
      <c r="I18" s="108"/>
      <c r="J18" s="107"/>
      <c r="K18" s="105"/>
      <c r="L18" s="109"/>
      <c r="N18" s="125"/>
      <c r="O18" s="125"/>
      <c r="P18" s="125"/>
    </row>
    <row r="19" spans="2:16" ht="12.5" x14ac:dyDescent="0.25">
      <c r="B19" s="103" t="str">
        <f>Summary!B20</f>
        <v>Question 6 - Social Value</v>
      </c>
      <c r="C19" s="104">
        <v>6</v>
      </c>
      <c r="D19" s="104"/>
      <c r="E19" s="104"/>
      <c r="F19" s="105">
        <f t="shared" si="1"/>
        <v>6</v>
      </c>
      <c r="G19" s="106"/>
      <c r="H19" s="107">
        <f>+F19</f>
        <v>6</v>
      </c>
      <c r="I19" s="108"/>
      <c r="J19" s="107">
        <f t="shared" si="3"/>
        <v>600</v>
      </c>
      <c r="K19" s="105">
        <f t="shared" si="4"/>
        <v>600</v>
      </c>
      <c r="L19" s="109">
        <f>Summary!O20</f>
        <v>100</v>
      </c>
      <c r="N19" s="125"/>
      <c r="O19" s="125"/>
      <c r="P19" s="125"/>
    </row>
    <row r="20" spans="2:16" ht="49.5" customHeight="1" x14ac:dyDescent="0.25">
      <c r="B20" s="126" t="str">
        <f>+Summary!B22</f>
        <v>LOW CARBON - 10%</v>
      </c>
      <c r="C20" s="128"/>
      <c r="D20" s="104"/>
      <c r="E20" s="104"/>
      <c r="F20" s="105"/>
      <c r="G20" s="108"/>
      <c r="H20" s="107"/>
      <c r="I20" s="108"/>
      <c r="J20" s="107"/>
      <c r="K20" s="105"/>
      <c r="L20" s="109"/>
      <c r="N20" s="125"/>
      <c r="O20" s="125"/>
      <c r="P20" s="125"/>
    </row>
    <row r="21" spans="2:16" ht="13" thickBot="1" x14ac:dyDescent="0.3">
      <c r="B21" s="110" t="str">
        <f>Summary!B23</f>
        <v>Question 7 - Low Carbon</v>
      </c>
      <c r="C21" s="111">
        <v>6</v>
      </c>
      <c r="D21" s="111"/>
      <c r="E21" s="111"/>
      <c r="F21" s="112">
        <f t="shared" si="1"/>
        <v>6</v>
      </c>
      <c r="G21" s="116"/>
      <c r="H21" s="114">
        <f>+F21</f>
        <v>6</v>
      </c>
      <c r="I21" s="113"/>
      <c r="J21" s="114">
        <f t="shared" si="3"/>
        <v>600</v>
      </c>
      <c r="K21" s="112">
        <f t="shared" si="4"/>
        <v>600</v>
      </c>
      <c r="L21" s="115">
        <f>Summary!O23</f>
        <v>100</v>
      </c>
      <c r="N21" s="125"/>
      <c r="O21" s="125"/>
      <c r="P21" s="125"/>
    </row>
    <row r="22" spans="2:16" ht="12.75" customHeight="1" x14ac:dyDescent="0.3">
      <c r="B22" s="64"/>
      <c r="H22" s="65"/>
      <c r="I22" s="65"/>
      <c r="J22" s="66"/>
      <c r="K22" s="67"/>
      <c r="L22" s="67"/>
    </row>
    <row r="23" spans="2:16" ht="12.75" customHeight="1" x14ac:dyDescent="0.3">
      <c r="B23" s="64"/>
      <c r="K23" s="67"/>
      <c r="L23" s="67"/>
    </row>
    <row r="24" spans="2:16" ht="12.75" customHeight="1" x14ac:dyDescent="0.3">
      <c r="B24" s="69"/>
      <c r="H24" s="65"/>
      <c r="I24" s="65"/>
      <c r="J24" s="66"/>
      <c r="K24" s="67"/>
      <c r="L24" s="67"/>
    </row>
    <row r="25" spans="2:16" ht="12.75" customHeight="1" x14ac:dyDescent="0.25"/>
    <row r="26" spans="2:16" ht="12.75" customHeight="1" x14ac:dyDescent="0.25"/>
    <row r="27" spans="2:16" ht="12.75" customHeight="1" x14ac:dyDescent="0.25">
      <c r="D27" t="s">
        <v>91</v>
      </c>
    </row>
    <row r="28" spans="2:16" ht="12.75" customHeight="1" x14ac:dyDescent="0.25">
      <c r="C28" s="8"/>
    </row>
    <row r="29" spans="2:16" ht="12.75" customHeight="1" x14ac:dyDescent="0.25"/>
  </sheetData>
  <mergeCells count="2">
    <mergeCell ref="H6:I6"/>
    <mergeCell ref="J6:L6"/>
  </mergeCells>
  <dataValidations count="2">
    <dataValidation type="decimal" allowBlank="1" showErrorMessage="1" sqref="C8:F21 H8:H21" xr:uid="{7463E694-D631-4E2E-946A-A27EA23CE3DF}">
      <formula1>0</formula1>
      <formula2>10</formula2>
    </dataValidation>
    <dataValidation type="decimal" allowBlank="1" sqref="G8:G21 I8:I21" xr:uid="{1A7A99FF-0219-4D69-88E1-08594E9FBD2D}">
      <formula1>0</formula1>
      <formula2>10</formula2>
    </dataValidation>
  </dataValidations>
  <pageMargins left="0.7" right="0.7" top="0.75" bottom="0.75" header="0" footer="0"/>
  <pageSetup paperSize="9" scale="5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fitToPage="1"/>
  </sheetPr>
  <dimension ref="B1:J35"/>
  <sheetViews>
    <sheetView topLeftCell="A16" workbookViewId="0">
      <selection activeCell="F12" sqref="F12"/>
    </sheetView>
  </sheetViews>
  <sheetFormatPr defaultColWidth="14.453125" defaultRowHeight="15" customHeight="1" x14ac:dyDescent="0.25"/>
  <cols>
    <col min="1" max="1" width="3.26953125" customWidth="1"/>
    <col min="2" max="2" width="35.7265625" customWidth="1"/>
    <col min="3" max="3" width="10.26953125" customWidth="1"/>
    <col min="4" max="4" width="10.08984375" customWidth="1"/>
    <col min="5" max="6" width="8.7265625" customWidth="1"/>
    <col min="7" max="7" width="34.08984375" customWidth="1"/>
    <col min="8" max="8" width="8.7265625" customWidth="1"/>
    <col min="9" max="9" width="10" customWidth="1"/>
    <col min="10" max="14" width="8.7265625" customWidth="1"/>
  </cols>
  <sheetData>
    <row r="1" spans="2:10" ht="12.75" customHeight="1" x14ac:dyDescent="0.25"/>
    <row r="2" spans="2:10" ht="12.75" customHeight="1" x14ac:dyDescent="0.35">
      <c r="B2" s="76" t="str">
        <f>Summary!B2</f>
        <v>INSERT PROJECT NAME HERE</v>
      </c>
    </row>
    <row r="3" spans="2:10" ht="12.75" customHeight="1" x14ac:dyDescent="0.4">
      <c r="B3" s="91"/>
    </row>
    <row r="4" spans="2:10" ht="25.5" customHeight="1" x14ac:dyDescent="0.3">
      <c r="B4" s="35" t="s">
        <v>101</v>
      </c>
      <c r="C4" s="2"/>
      <c r="D4" s="92" t="s">
        <v>102</v>
      </c>
      <c r="E4" s="2">
        <v>40</v>
      </c>
      <c r="G4" s="35" t="s">
        <v>105</v>
      </c>
      <c r="H4" s="2"/>
      <c r="I4" s="92" t="s">
        <v>102</v>
      </c>
      <c r="J4" s="2">
        <f>+E4</f>
        <v>40</v>
      </c>
    </row>
    <row r="5" spans="2:10" ht="12.75" customHeight="1" x14ac:dyDescent="0.3">
      <c r="B5" s="2" t="str">
        <f>+Summary!B9</f>
        <v>QUALITY - 40%</v>
      </c>
      <c r="C5" s="2"/>
      <c r="D5" s="2"/>
      <c r="E5" s="2"/>
      <c r="G5" s="2" t="str">
        <f>+B5</f>
        <v>QUALITY - 40%</v>
      </c>
      <c r="H5" s="2"/>
      <c r="I5" s="92"/>
      <c r="J5" s="2"/>
    </row>
    <row r="6" spans="2:10" ht="12.75" customHeight="1" x14ac:dyDescent="0.3">
      <c r="B6" s="35" t="str">
        <f>Summary!C7</f>
        <v>BID 1</v>
      </c>
      <c r="C6" s="2"/>
      <c r="D6" s="93">
        <f>+'BID 1'!J17</f>
        <v>600</v>
      </c>
      <c r="E6" s="94">
        <f t="shared" ref="E6:E11" si="0">SUM(D6/C$13)*E$4</f>
        <v>34.285714285714285</v>
      </c>
      <c r="G6" s="14" t="str">
        <f>+B6</f>
        <v>BID 1</v>
      </c>
      <c r="H6" s="2"/>
      <c r="I6" s="93">
        <f>+'BID 1'!K17</f>
        <v>600</v>
      </c>
      <c r="J6" s="94">
        <f t="shared" ref="J6:J11" si="1">SUM(I6/H$13)*J$4</f>
        <v>34.285714285714285</v>
      </c>
    </row>
    <row r="7" spans="2:10" ht="12.75" customHeight="1" x14ac:dyDescent="0.3">
      <c r="B7" s="35" t="str">
        <f>Summary!E7</f>
        <v>BID 2</v>
      </c>
      <c r="C7" s="2"/>
      <c r="D7" s="93">
        <f>+'BID 2'!J17</f>
        <v>700</v>
      </c>
      <c r="E7" s="94">
        <f t="shared" si="0"/>
        <v>40</v>
      </c>
      <c r="G7" s="14" t="str">
        <f t="shared" ref="G7:G11" si="2">+B7</f>
        <v>BID 2</v>
      </c>
      <c r="H7" s="2"/>
      <c r="I7" s="93">
        <f>+'BID 2'!K17</f>
        <v>700</v>
      </c>
      <c r="J7" s="94">
        <f t="shared" si="1"/>
        <v>40</v>
      </c>
    </row>
    <row r="8" spans="2:10" ht="12.75" customHeight="1" x14ac:dyDescent="0.3">
      <c r="B8" s="35" t="str">
        <f>Summary!G7</f>
        <v>BID 3</v>
      </c>
      <c r="C8" s="2"/>
      <c r="D8" s="93">
        <f>+'BID 3'!J17</f>
        <v>300</v>
      </c>
      <c r="E8" s="94">
        <f t="shared" si="0"/>
        <v>17.142857142857142</v>
      </c>
      <c r="G8" s="14" t="str">
        <f t="shared" si="2"/>
        <v>BID 3</v>
      </c>
      <c r="H8" s="2"/>
      <c r="I8" s="93">
        <f>+'BID 3'!K17</f>
        <v>300</v>
      </c>
      <c r="J8" s="94">
        <f t="shared" si="1"/>
        <v>17.142857142857142</v>
      </c>
    </row>
    <row r="9" spans="2:10" ht="12.75" customHeight="1" x14ac:dyDescent="0.3">
      <c r="B9" s="35" t="str">
        <f>Summary!I7</f>
        <v>BID 4</v>
      </c>
      <c r="C9" s="2"/>
      <c r="D9" s="93">
        <f>+'BID 4'!J17</f>
        <v>130</v>
      </c>
      <c r="E9" s="94">
        <f t="shared" si="0"/>
        <v>7.4285714285714288</v>
      </c>
      <c r="G9" s="14" t="str">
        <f t="shared" si="2"/>
        <v>BID 4</v>
      </c>
      <c r="H9" s="2"/>
      <c r="I9" s="93">
        <f>+'BID 4'!K17</f>
        <v>130</v>
      </c>
      <c r="J9" s="94">
        <f t="shared" si="1"/>
        <v>7.4285714285714288</v>
      </c>
    </row>
    <row r="10" spans="2:10" ht="12.75" customHeight="1" x14ac:dyDescent="0.3">
      <c r="B10" s="35" t="str">
        <f>Summary!K7</f>
        <v>BID 5</v>
      </c>
      <c r="C10" s="2"/>
      <c r="D10" s="93">
        <f>+'BID 5'!J17</f>
        <v>140</v>
      </c>
      <c r="E10" s="94">
        <f t="shared" si="0"/>
        <v>8</v>
      </c>
      <c r="G10" s="14" t="str">
        <f t="shared" si="2"/>
        <v>BID 5</v>
      </c>
      <c r="H10" s="2"/>
      <c r="I10" s="93">
        <f>+'BID 5'!K17</f>
        <v>140</v>
      </c>
      <c r="J10" s="94">
        <f t="shared" si="1"/>
        <v>8</v>
      </c>
    </row>
    <row r="11" spans="2:10" ht="12.75" customHeight="1" x14ac:dyDescent="0.3">
      <c r="B11" s="35" t="str">
        <f>Summary!M7</f>
        <v>BID 6</v>
      </c>
      <c r="C11" s="2"/>
      <c r="D11" s="93">
        <f>+'BID 6'!J17</f>
        <v>150</v>
      </c>
      <c r="E11" s="94">
        <f t="shared" si="0"/>
        <v>8.5714285714285712</v>
      </c>
      <c r="G11" s="14" t="str">
        <f t="shared" si="2"/>
        <v>BID 6</v>
      </c>
      <c r="H11" s="2"/>
      <c r="I11" s="93">
        <f>+'BID 6'!K17</f>
        <v>150</v>
      </c>
      <c r="J11" s="94">
        <f t="shared" si="1"/>
        <v>8.5714285714285712</v>
      </c>
    </row>
    <row r="12" spans="2:10" ht="12.75" customHeight="1" x14ac:dyDescent="0.3">
      <c r="B12" s="2"/>
      <c r="C12" s="2"/>
      <c r="D12" s="2"/>
      <c r="E12" s="2"/>
    </row>
    <row r="13" spans="2:10" ht="12.75" customHeight="1" x14ac:dyDescent="0.3">
      <c r="B13" s="95" t="s">
        <v>104</v>
      </c>
      <c r="C13" s="96">
        <f>MAX(D6:D11)</f>
        <v>700</v>
      </c>
      <c r="D13" s="2"/>
      <c r="E13" s="2"/>
      <c r="G13" s="95" t="s">
        <v>104</v>
      </c>
      <c r="H13" s="96">
        <f>MAX(I6:I11)</f>
        <v>700</v>
      </c>
    </row>
    <row r="14" spans="2:10" ht="12.75" customHeight="1" x14ac:dyDescent="0.3">
      <c r="B14" s="2"/>
      <c r="C14" s="2"/>
      <c r="D14" s="2"/>
      <c r="E14" s="2"/>
    </row>
    <row r="15" spans="2:10" ht="25.5" customHeight="1" x14ac:dyDescent="0.3">
      <c r="B15" s="35" t="s">
        <v>101</v>
      </c>
      <c r="C15" s="2"/>
      <c r="D15" s="92" t="s">
        <v>102</v>
      </c>
      <c r="E15" s="2">
        <v>20</v>
      </c>
      <c r="G15" s="35" t="s">
        <v>105</v>
      </c>
      <c r="H15" s="2"/>
      <c r="I15" s="92" t="s">
        <v>102</v>
      </c>
      <c r="J15" s="2">
        <f>+E15</f>
        <v>20</v>
      </c>
    </row>
    <row r="16" spans="2:10" ht="12.75" customHeight="1" x14ac:dyDescent="0.3">
      <c r="B16" s="2" t="str">
        <f>+Summary!B19</f>
        <v>SOCIAL VALUE - 20%</v>
      </c>
      <c r="C16" s="2"/>
      <c r="D16" s="2"/>
      <c r="E16" s="2"/>
      <c r="G16" s="2" t="str">
        <f>+B16</f>
        <v>SOCIAL VALUE - 20%</v>
      </c>
      <c r="H16" s="2"/>
      <c r="I16" s="92"/>
      <c r="J16" s="2"/>
    </row>
    <row r="17" spans="2:10" ht="12.75" customHeight="1" x14ac:dyDescent="0.3">
      <c r="B17" s="35" t="str">
        <f>Summary!C7</f>
        <v>BID 1</v>
      </c>
      <c r="C17" s="2"/>
      <c r="D17" s="93">
        <f>+'BID 1'!J19</f>
        <v>600</v>
      </c>
      <c r="E17" s="94">
        <f t="shared" ref="E17:E22" si="3">SUM(D17/C$24)*E$15</f>
        <v>17.142857142857142</v>
      </c>
      <c r="G17" s="14" t="str">
        <f>+B17</f>
        <v>BID 1</v>
      </c>
      <c r="H17" s="2"/>
      <c r="I17" s="93">
        <f>+'BID 1'!K19</f>
        <v>600</v>
      </c>
      <c r="J17" s="94">
        <f t="shared" ref="J17:J22" si="4">SUM(I17/H$24)*J$15</f>
        <v>17.142857142857142</v>
      </c>
    </row>
    <row r="18" spans="2:10" ht="12.75" customHeight="1" x14ac:dyDescent="0.3">
      <c r="B18" s="35" t="str">
        <f>Summary!E7</f>
        <v>BID 2</v>
      </c>
      <c r="C18" s="2"/>
      <c r="D18" s="93">
        <f>+'BID 2'!J19</f>
        <v>700</v>
      </c>
      <c r="E18" s="94">
        <f t="shared" si="3"/>
        <v>20</v>
      </c>
      <c r="G18" s="14" t="str">
        <f t="shared" ref="G18:G22" si="5">+B18</f>
        <v>BID 2</v>
      </c>
      <c r="H18" s="2"/>
      <c r="I18" s="93">
        <f>+'BID 2'!K19</f>
        <v>700</v>
      </c>
      <c r="J18" s="94">
        <f t="shared" si="4"/>
        <v>20</v>
      </c>
    </row>
    <row r="19" spans="2:10" ht="12.75" customHeight="1" x14ac:dyDescent="0.3">
      <c r="B19" s="35" t="str">
        <f>Summary!G7</f>
        <v>BID 3</v>
      </c>
      <c r="C19" s="2"/>
      <c r="D19" s="93">
        <f>+'BID 3'!J19</f>
        <v>300</v>
      </c>
      <c r="E19" s="94">
        <f t="shared" si="3"/>
        <v>8.5714285714285712</v>
      </c>
      <c r="G19" s="14" t="str">
        <f t="shared" si="5"/>
        <v>BID 3</v>
      </c>
      <c r="H19" s="2"/>
      <c r="I19" s="93">
        <f>+'BID 3'!K19</f>
        <v>300</v>
      </c>
      <c r="J19" s="94">
        <f t="shared" si="4"/>
        <v>8.5714285714285712</v>
      </c>
    </row>
    <row r="20" spans="2:10" ht="12.75" customHeight="1" x14ac:dyDescent="0.3">
      <c r="B20" s="35" t="str">
        <f>Summary!I7</f>
        <v>BID 4</v>
      </c>
      <c r="C20" s="2"/>
      <c r="D20" s="93">
        <f>+'BID 4'!J19</f>
        <v>400</v>
      </c>
      <c r="E20" s="94">
        <f t="shared" si="3"/>
        <v>11.428571428571427</v>
      </c>
      <c r="G20" s="14" t="str">
        <f t="shared" si="5"/>
        <v>BID 4</v>
      </c>
      <c r="H20" s="2"/>
      <c r="I20" s="93">
        <f>+'BID 4'!K19</f>
        <v>400</v>
      </c>
      <c r="J20" s="94">
        <f t="shared" si="4"/>
        <v>11.428571428571427</v>
      </c>
    </row>
    <row r="21" spans="2:10" ht="12.75" customHeight="1" x14ac:dyDescent="0.3">
      <c r="B21" s="35" t="str">
        <f>Summary!K7</f>
        <v>BID 5</v>
      </c>
      <c r="C21" s="2"/>
      <c r="D21" s="93">
        <f>+'BID 5'!J19</f>
        <v>500</v>
      </c>
      <c r="E21" s="94">
        <f t="shared" si="3"/>
        <v>14.285714285714286</v>
      </c>
      <c r="G21" s="14" t="str">
        <f t="shared" si="5"/>
        <v>BID 5</v>
      </c>
      <c r="H21" s="2"/>
      <c r="I21" s="93">
        <f>+'BID 5'!K19</f>
        <v>500</v>
      </c>
      <c r="J21" s="94">
        <f t="shared" si="4"/>
        <v>14.285714285714286</v>
      </c>
    </row>
    <row r="22" spans="2:10" ht="12.75" customHeight="1" x14ac:dyDescent="0.3">
      <c r="B22" s="35" t="str">
        <f>Summary!M7</f>
        <v>BID 6</v>
      </c>
      <c r="C22" s="2"/>
      <c r="D22" s="93">
        <f>+'BID 6'!J19</f>
        <v>600</v>
      </c>
      <c r="E22" s="94">
        <f t="shared" si="3"/>
        <v>17.142857142857142</v>
      </c>
      <c r="G22" s="14" t="str">
        <f t="shared" si="5"/>
        <v>BID 6</v>
      </c>
      <c r="H22" s="2"/>
      <c r="I22" s="93">
        <f>+'BID 6'!K19</f>
        <v>600</v>
      </c>
      <c r="J22" s="94">
        <f t="shared" si="4"/>
        <v>17.142857142857142</v>
      </c>
    </row>
    <row r="23" spans="2:10" ht="12.75" customHeight="1" x14ac:dyDescent="0.3">
      <c r="B23" s="2"/>
      <c r="C23" s="2"/>
      <c r="D23" s="2"/>
      <c r="E23" s="2"/>
    </row>
    <row r="24" spans="2:10" ht="12.75" customHeight="1" x14ac:dyDescent="0.3">
      <c r="B24" s="95" t="s">
        <v>104</v>
      </c>
      <c r="C24" s="96">
        <f>MAX(D17:D22)</f>
        <v>700</v>
      </c>
      <c r="D24" s="2"/>
      <c r="E24" s="2"/>
      <c r="G24" s="95" t="s">
        <v>104</v>
      </c>
      <c r="H24" s="96">
        <f>MAX(I17:I22)</f>
        <v>700</v>
      </c>
    </row>
    <row r="25" spans="2:10" ht="12.75" customHeight="1" x14ac:dyDescent="0.3">
      <c r="B25" s="2"/>
      <c r="C25" s="2"/>
      <c r="D25" s="2"/>
      <c r="E25" s="2"/>
    </row>
    <row r="26" spans="2:10" ht="25.5" customHeight="1" x14ac:dyDescent="0.3">
      <c r="B26" s="35" t="s">
        <v>101</v>
      </c>
      <c r="C26" s="2"/>
      <c r="D26" s="92" t="s">
        <v>102</v>
      </c>
      <c r="E26" s="2">
        <v>10</v>
      </c>
      <c r="G26" s="35" t="s">
        <v>105</v>
      </c>
      <c r="H26" s="2"/>
      <c r="I26" s="92" t="s">
        <v>102</v>
      </c>
      <c r="J26" s="2">
        <f>+E26</f>
        <v>10</v>
      </c>
    </row>
    <row r="27" spans="2:10" ht="12.75" customHeight="1" x14ac:dyDescent="0.3">
      <c r="B27" s="2" t="str">
        <f>+Summary!B22</f>
        <v>LOW CARBON - 10%</v>
      </c>
      <c r="C27" s="2"/>
      <c r="D27" s="2"/>
      <c r="E27" s="2"/>
      <c r="G27" s="2" t="str">
        <f>+B27</f>
        <v>LOW CARBON - 10%</v>
      </c>
      <c r="H27" s="2"/>
      <c r="I27" s="92"/>
      <c r="J27" s="2"/>
    </row>
    <row r="28" spans="2:10" ht="12.75" customHeight="1" x14ac:dyDescent="0.3">
      <c r="B28" s="35" t="str">
        <f>Summary!C7</f>
        <v>BID 1</v>
      </c>
      <c r="C28" s="2"/>
      <c r="D28" s="93">
        <f>+'BID 1'!J21</f>
        <v>600</v>
      </c>
      <c r="E28" s="94">
        <f t="shared" ref="E28:E33" si="6">SUM(D28/C$35)*E$26</f>
        <v>8.5714285714285712</v>
      </c>
      <c r="G28" s="14" t="str">
        <f>+B28</f>
        <v>BID 1</v>
      </c>
      <c r="H28" s="2"/>
      <c r="I28" s="93">
        <f>+'BID 1'!K21</f>
        <v>600</v>
      </c>
      <c r="J28" s="94">
        <f t="shared" ref="J28:J33" si="7">SUM(I28/H$35)*J$26</f>
        <v>8.5714285714285712</v>
      </c>
    </row>
    <row r="29" spans="2:10" ht="12.75" customHeight="1" x14ac:dyDescent="0.3">
      <c r="B29" s="35" t="str">
        <f>Summary!E7</f>
        <v>BID 2</v>
      </c>
      <c r="C29" s="2"/>
      <c r="D29" s="93">
        <f>+'BID 2'!J21</f>
        <v>700</v>
      </c>
      <c r="E29" s="94">
        <f t="shared" si="6"/>
        <v>10</v>
      </c>
      <c r="G29" s="14" t="str">
        <f t="shared" ref="G29:G33" si="8">+B29</f>
        <v>BID 2</v>
      </c>
      <c r="H29" s="2"/>
      <c r="I29" s="93">
        <f>+'BID 2'!K21</f>
        <v>700</v>
      </c>
      <c r="J29" s="94">
        <f t="shared" si="7"/>
        <v>10</v>
      </c>
    </row>
    <row r="30" spans="2:10" ht="12.75" customHeight="1" x14ac:dyDescent="0.3">
      <c r="B30" s="35" t="str">
        <f>Summary!G7</f>
        <v>BID 3</v>
      </c>
      <c r="C30" s="2"/>
      <c r="D30" s="93">
        <f>+'BID 3'!J21</f>
        <v>300</v>
      </c>
      <c r="E30" s="94">
        <f t="shared" si="6"/>
        <v>4.2857142857142856</v>
      </c>
      <c r="G30" s="14" t="str">
        <f t="shared" si="8"/>
        <v>BID 3</v>
      </c>
      <c r="H30" s="2"/>
      <c r="I30" s="93">
        <f>+'BID 3'!K21</f>
        <v>300</v>
      </c>
      <c r="J30" s="94">
        <f t="shared" si="7"/>
        <v>4.2857142857142856</v>
      </c>
    </row>
    <row r="31" spans="2:10" ht="12.75" customHeight="1" x14ac:dyDescent="0.3">
      <c r="B31" s="35" t="str">
        <f>Summary!I7</f>
        <v>BID 4</v>
      </c>
      <c r="C31" s="2"/>
      <c r="D31" s="93">
        <f>+'BID 4'!J21</f>
        <v>400</v>
      </c>
      <c r="E31" s="94">
        <f t="shared" si="6"/>
        <v>5.7142857142857135</v>
      </c>
      <c r="G31" s="14" t="str">
        <f t="shared" si="8"/>
        <v>BID 4</v>
      </c>
      <c r="H31" s="2"/>
      <c r="I31" s="93">
        <f>+'BID 4'!K21</f>
        <v>400</v>
      </c>
      <c r="J31" s="94">
        <f t="shared" si="7"/>
        <v>5.7142857142857135</v>
      </c>
    </row>
    <row r="32" spans="2:10" ht="12.75" customHeight="1" x14ac:dyDescent="0.3">
      <c r="B32" s="35" t="str">
        <f>Summary!K7</f>
        <v>BID 5</v>
      </c>
      <c r="C32" s="2"/>
      <c r="D32" s="93">
        <f>+'BID 5'!J21</f>
        <v>500</v>
      </c>
      <c r="E32" s="94">
        <f t="shared" si="6"/>
        <v>7.1428571428571432</v>
      </c>
      <c r="G32" s="14" t="str">
        <f t="shared" si="8"/>
        <v>BID 5</v>
      </c>
      <c r="H32" s="2"/>
      <c r="I32" s="93">
        <f>+'BID 5'!K21</f>
        <v>500</v>
      </c>
      <c r="J32" s="94">
        <f t="shared" si="7"/>
        <v>7.1428571428571432</v>
      </c>
    </row>
    <row r="33" spans="2:10" ht="12.75" customHeight="1" x14ac:dyDescent="0.3">
      <c r="B33" s="35" t="str">
        <f>Summary!M7</f>
        <v>BID 6</v>
      </c>
      <c r="C33" s="2"/>
      <c r="D33" s="93">
        <f>+'BID 6'!J21</f>
        <v>600</v>
      </c>
      <c r="E33" s="94">
        <f t="shared" si="6"/>
        <v>8.5714285714285712</v>
      </c>
      <c r="G33" s="14" t="str">
        <f t="shared" si="8"/>
        <v>BID 6</v>
      </c>
      <c r="H33" s="2"/>
      <c r="I33" s="93">
        <f>+'BID 6'!K21</f>
        <v>600</v>
      </c>
      <c r="J33" s="94">
        <f t="shared" si="7"/>
        <v>8.5714285714285712</v>
      </c>
    </row>
    <row r="34" spans="2:10" ht="12.75" customHeight="1" x14ac:dyDescent="0.3">
      <c r="B34" s="2"/>
      <c r="C34" s="2"/>
      <c r="D34" s="2"/>
      <c r="E34" s="2"/>
    </row>
    <row r="35" spans="2:10" ht="12.75" customHeight="1" x14ac:dyDescent="0.3">
      <c r="B35" s="95" t="s">
        <v>104</v>
      </c>
      <c r="C35" s="96">
        <f>MAX(D28:D33)</f>
        <v>700</v>
      </c>
      <c r="D35" s="2"/>
      <c r="E35" s="2"/>
      <c r="G35" s="95" t="s">
        <v>104</v>
      </c>
      <c r="H35" s="96">
        <f>MAX(I28:I33)</f>
        <v>700</v>
      </c>
    </row>
  </sheetData>
  <pageMargins left="0.23622047244094491" right="0.23622047244094491" top="0.15748031496062992" bottom="0.15748031496062992" header="0.31496062992125984" footer="0.31496062992125984"/>
  <pageSetup paperSize="9" scale="80"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M29"/>
  <sheetViews>
    <sheetView workbookViewId="0">
      <selection activeCell="K13" sqref="K13"/>
    </sheetView>
  </sheetViews>
  <sheetFormatPr defaultColWidth="14.453125" defaultRowHeight="15" customHeight="1" x14ac:dyDescent="0.25"/>
  <cols>
    <col min="1" max="1" width="3.26953125" customWidth="1"/>
    <col min="2" max="2" width="26.453125" customWidth="1"/>
    <col min="3" max="3" width="2.1796875" customWidth="1"/>
    <col min="4" max="4" width="2.26953125" customWidth="1"/>
    <col min="5" max="5" width="15.7265625" bestFit="1" customWidth="1"/>
    <col min="6" max="8" width="2" customWidth="1"/>
    <col min="9" max="9" width="12.54296875" customWidth="1"/>
    <col min="10" max="10" width="8.7265625" customWidth="1"/>
    <col min="11" max="11" width="11.453125" customWidth="1"/>
    <col min="12" max="12" width="9.1796875" customWidth="1"/>
    <col min="13" max="22" width="8.7265625" customWidth="1"/>
  </cols>
  <sheetData>
    <row r="1" spans="1:13" ht="12.75" customHeight="1" x14ac:dyDescent="0.25">
      <c r="A1" s="8"/>
      <c r="B1" s="8"/>
      <c r="C1" s="8"/>
      <c r="D1" s="8"/>
      <c r="E1" s="8"/>
      <c r="F1" s="8"/>
      <c r="G1" s="8"/>
      <c r="H1" s="8"/>
      <c r="I1" s="8"/>
      <c r="J1" s="8"/>
      <c r="K1" s="8"/>
      <c r="M1" s="8"/>
    </row>
    <row r="2" spans="1:13" ht="12.75" customHeight="1" x14ac:dyDescent="0.35">
      <c r="A2" s="8"/>
      <c r="B2" s="76" t="str">
        <f>Summary!B2</f>
        <v>INSERT PROJECT NAME HERE</v>
      </c>
      <c r="C2" s="8"/>
      <c r="D2" s="8"/>
      <c r="E2" s="8"/>
      <c r="F2" s="8"/>
      <c r="G2" s="8"/>
      <c r="H2" s="8"/>
      <c r="I2" s="8"/>
      <c r="J2" s="35"/>
      <c r="K2" s="8"/>
      <c r="M2" s="8"/>
    </row>
    <row r="3" spans="1:13" ht="12.75" customHeight="1" x14ac:dyDescent="0.25">
      <c r="A3" s="8"/>
      <c r="B3" s="8"/>
      <c r="C3" s="8"/>
      <c r="D3" s="8"/>
      <c r="E3" s="8"/>
      <c r="F3" s="8"/>
      <c r="G3" s="8"/>
      <c r="H3" s="8"/>
      <c r="I3" s="8"/>
      <c r="J3" s="8"/>
      <c r="L3" s="8"/>
    </row>
    <row r="4" spans="1:13" ht="12.75" customHeight="1" x14ac:dyDescent="0.35">
      <c r="A4" s="8"/>
      <c r="B4" s="4" t="s">
        <v>96</v>
      </c>
      <c r="C4" s="8"/>
      <c r="D4" s="8"/>
      <c r="E4" s="8"/>
      <c r="F4" s="8"/>
      <c r="G4" s="8"/>
      <c r="H4" s="8"/>
      <c r="I4" s="8"/>
      <c r="J4" s="8"/>
      <c r="K4" s="75"/>
      <c r="L4" s="8"/>
    </row>
    <row r="5" spans="1:13" ht="12.75" customHeight="1" x14ac:dyDescent="0.3">
      <c r="A5" s="8"/>
      <c r="B5" s="35"/>
      <c r="C5" s="14"/>
      <c r="D5" s="14"/>
      <c r="E5" s="14"/>
      <c r="F5" s="14"/>
      <c r="G5" s="14"/>
      <c r="H5" s="14"/>
      <c r="I5" s="14"/>
      <c r="J5" s="14"/>
      <c r="K5" s="14"/>
      <c r="L5" s="75"/>
      <c r="M5" s="8"/>
    </row>
    <row r="6" spans="1:13" ht="12.75" customHeight="1" thickBot="1" x14ac:dyDescent="0.35">
      <c r="A6" s="8"/>
      <c r="B6" s="14"/>
      <c r="C6" s="14"/>
      <c r="D6" s="14"/>
      <c r="E6" s="14"/>
      <c r="F6" s="14"/>
      <c r="G6" s="14"/>
      <c r="H6" s="14"/>
      <c r="I6" s="14"/>
      <c r="J6" s="75"/>
      <c r="K6" s="14"/>
      <c r="L6" s="75"/>
      <c r="M6" s="8"/>
    </row>
    <row r="7" spans="1:13" ht="12.75" customHeight="1" thickBot="1" x14ac:dyDescent="0.35">
      <c r="A7" s="8"/>
      <c r="B7" s="14"/>
      <c r="C7" s="14"/>
      <c r="D7" s="14"/>
      <c r="E7" s="77" t="s">
        <v>97</v>
      </c>
      <c r="F7" s="14"/>
      <c r="G7" s="14"/>
      <c r="H7" s="14"/>
      <c r="I7" s="35" t="s">
        <v>149</v>
      </c>
      <c r="J7" s="187">
        <v>30</v>
      </c>
      <c r="K7" s="78"/>
      <c r="L7" s="75"/>
      <c r="M7" s="8"/>
    </row>
    <row r="8" spans="1:13" ht="12.75" customHeight="1" x14ac:dyDescent="0.3">
      <c r="A8" s="8"/>
      <c r="B8" s="14"/>
      <c r="C8" s="14"/>
      <c r="D8" s="14"/>
      <c r="E8" s="79"/>
      <c r="F8" s="14"/>
      <c r="G8" s="14"/>
      <c r="H8" s="14"/>
      <c r="I8" s="14"/>
      <c r="J8" s="14"/>
      <c r="K8" s="14"/>
      <c r="L8" s="75"/>
      <c r="M8" s="8"/>
    </row>
    <row r="9" spans="1:13" ht="12.75" customHeight="1" x14ac:dyDescent="0.3">
      <c r="A9" s="8"/>
      <c r="B9" s="35" t="str">
        <f>Summary!C7</f>
        <v>BID 1</v>
      </c>
      <c r="C9" s="14"/>
      <c r="D9" s="14"/>
      <c r="E9" s="121">
        <v>1700000</v>
      </c>
      <c r="F9" s="14"/>
      <c r="G9" s="14"/>
      <c r="H9" s="14"/>
      <c r="I9" s="79">
        <f t="shared" ref="I9:I14" si="0">+$E$16/E9*$J$7</f>
        <v>30</v>
      </c>
      <c r="J9" s="14"/>
      <c r="K9" s="80"/>
      <c r="L9" s="75"/>
      <c r="M9" s="8"/>
    </row>
    <row r="10" spans="1:13" ht="12.75" customHeight="1" x14ac:dyDescent="0.3">
      <c r="A10" s="8"/>
      <c r="B10" s="35" t="str">
        <f>Summary!E7</f>
        <v>BID 2</v>
      </c>
      <c r="C10" s="14"/>
      <c r="D10" s="14"/>
      <c r="E10" s="121">
        <v>2200000</v>
      </c>
      <c r="F10" s="14"/>
      <c r="G10" s="81"/>
      <c r="H10" s="14"/>
      <c r="I10" s="79">
        <f t="shared" si="0"/>
        <v>23.18181818181818</v>
      </c>
      <c r="J10" s="14"/>
      <c r="K10" s="80"/>
      <c r="L10" s="75"/>
      <c r="M10" s="8"/>
    </row>
    <row r="11" spans="1:13" ht="12.75" customHeight="1" x14ac:dyDescent="0.3">
      <c r="A11" s="8"/>
      <c r="B11" s="35" t="str">
        <f>Summary!G7</f>
        <v>BID 3</v>
      </c>
      <c r="C11" s="14"/>
      <c r="D11" s="14"/>
      <c r="E11" s="121">
        <v>2200000</v>
      </c>
      <c r="F11" s="14"/>
      <c r="G11" s="81"/>
      <c r="H11" s="14"/>
      <c r="I11" s="79">
        <f t="shared" si="0"/>
        <v>23.18181818181818</v>
      </c>
      <c r="J11" s="14"/>
      <c r="K11" s="80"/>
      <c r="L11" s="75"/>
      <c r="M11" s="8"/>
    </row>
    <row r="12" spans="1:13" ht="12.75" customHeight="1" x14ac:dyDescent="0.3">
      <c r="A12" s="8"/>
      <c r="B12" s="35" t="str">
        <f>Summary!I7</f>
        <v>BID 4</v>
      </c>
      <c r="C12" s="14"/>
      <c r="D12" s="14"/>
      <c r="E12" s="121">
        <v>2200000</v>
      </c>
      <c r="F12" s="14"/>
      <c r="G12" s="81"/>
      <c r="H12" s="14"/>
      <c r="I12" s="79">
        <f t="shared" si="0"/>
        <v>23.18181818181818</v>
      </c>
      <c r="J12" s="14"/>
      <c r="K12" s="80"/>
      <c r="L12" s="75"/>
      <c r="M12" s="8"/>
    </row>
    <row r="13" spans="1:13" ht="12.75" customHeight="1" x14ac:dyDescent="0.3">
      <c r="A13" s="8"/>
      <c r="B13" s="35" t="str">
        <f>Summary!K7</f>
        <v>BID 5</v>
      </c>
      <c r="C13" s="14"/>
      <c r="D13" s="14"/>
      <c r="E13" s="121">
        <v>2200000</v>
      </c>
      <c r="F13" s="14"/>
      <c r="G13" s="81"/>
      <c r="H13" s="14"/>
      <c r="I13" s="79">
        <f t="shared" si="0"/>
        <v>23.18181818181818</v>
      </c>
      <c r="J13" s="14"/>
      <c r="K13" s="80"/>
      <c r="L13" s="75"/>
      <c r="M13" s="8"/>
    </row>
    <row r="14" spans="1:13" ht="12.75" customHeight="1" x14ac:dyDescent="0.3">
      <c r="A14" s="8"/>
      <c r="B14" s="35" t="str">
        <f>Summary!M7</f>
        <v>BID 6</v>
      </c>
      <c r="C14" s="14"/>
      <c r="D14" s="14"/>
      <c r="E14" s="121">
        <v>1900000</v>
      </c>
      <c r="F14" s="14"/>
      <c r="G14" s="81"/>
      <c r="H14" s="14"/>
      <c r="I14" s="79">
        <f t="shared" si="0"/>
        <v>26.842105263157894</v>
      </c>
      <c r="J14" s="14"/>
      <c r="K14" s="80"/>
      <c r="L14" s="75"/>
      <c r="M14" s="8"/>
    </row>
    <row r="15" spans="1:13" ht="12.75" customHeight="1" x14ac:dyDescent="0.3">
      <c r="A15" s="8"/>
      <c r="B15" s="35"/>
      <c r="C15" s="2"/>
      <c r="D15" s="2"/>
      <c r="E15" s="121"/>
      <c r="F15" s="2"/>
      <c r="G15" s="2"/>
      <c r="H15" s="2"/>
      <c r="I15" s="79"/>
      <c r="J15" s="14"/>
      <c r="K15" s="80"/>
      <c r="L15" s="75"/>
      <c r="M15" s="8"/>
    </row>
    <row r="16" spans="1:13" ht="12.75" customHeight="1" x14ac:dyDescent="0.3">
      <c r="A16" s="8"/>
      <c r="B16" s="14"/>
      <c r="C16" s="83"/>
      <c r="D16" s="83"/>
      <c r="E16" s="122">
        <f>MIN(E9:E15)</f>
        <v>1700000</v>
      </c>
      <c r="F16" s="2"/>
      <c r="G16" s="2"/>
      <c r="H16" s="2"/>
      <c r="I16" s="79"/>
      <c r="J16" s="14"/>
      <c r="K16" s="14"/>
      <c r="L16" s="75"/>
      <c r="M16" s="8"/>
    </row>
    <row r="17" spans="1:13" ht="12.75" customHeight="1" x14ac:dyDescent="0.3">
      <c r="A17" s="8"/>
      <c r="B17" s="14"/>
      <c r="C17" s="2"/>
      <c r="D17" s="2"/>
      <c r="E17" s="2"/>
      <c r="F17" s="2"/>
      <c r="G17" s="2"/>
      <c r="H17" s="2"/>
      <c r="I17" s="14"/>
      <c r="J17" s="14"/>
      <c r="K17" s="14"/>
      <c r="L17" s="75"/>
      <c r="M17" s="8"/>
    </row>
    <row r="18" spans="1:13" ht="12.75" customHeight="1" x14ac:dyDescent="0.3">
      <c r="A18" s="8"/>
      <c r="B18" s="2" t="s">
        <v>98</v>
      </c>
      <c r="C18" s="2"/>
      <c r="D18" s="2"/>
      <c r="E18" s="2"/>
      <c r="F18" s="2"/>
      <c r="G18" s="2"/>
      <c r="H18" s="2"/>
      <c r="I18" s="14"/>
      <c r="J18" s="14"/>
      <c r="K18" s="14"/>
      <c r="L18" s="75"/>
      <c r="M18" s="8"/>
    </row>
    <row r="19" spans="1:13" ht="12.75" customHeight="1" x14ac:dyDescent="0.3">
      <c r="B19" s="35"/>
      <c r="C19" s="84"/>
      <c r="D19" s="84"/>
      <c r="E19" s="84"/>
      <c r="F19" s="84"/>
      <c r="G19" s="82"/>
      <c r="H19" s="2"/>
      <c r="I19" s="14"/>
      <c r="J19" s="79"/>
      <c r="K19" s="14"/>
      <c r="L19" s="75"/>
    </row>
    <row r="20" spans="1:13" ht="12.75" customHeight="1" x14ac:dyDescent="0.3">
      <c r="B20" s="14"/>
      <c r="C20" s="82"/>
      <c r="D20" s="82"/>
      <c r="E20" s="82"/>
      <c r="F20" s="82"/>
      <c r="G20" s="82"/>
      <c r="H20" s="2"/>
      <c r="I20" s="14"/>
      <c r="J20" s="79"/>
      <c r="K20" s="14"/>
      <c r="L20" s="75"/>
    </row>
    <row r="21" spans="1:13" ht="12.75" customHeight="1" x14ac:dyDescent="0.3">
      <c r="B21" s="64"/>
      <c r="C21" s="85"/>
      <c r="D21" s="85"/>
      <c r="E21" s="86"/>
      <c r="F21" s="85"/>
      <c r="G21" s="86"/>
      <c r="H21" s="86"/>
      <c r="I21" s="8"/>
      <c r="J21" s="87"/>
      <c r="K21" s="8"/>
      <c r="L21" s="75"/>
    </row>
    <row r="22" spans="1:13" ht="12.75" customHeight="1" x14ac:dyDescent="0.3">
      <c r="B22" s="8"/>
      <c r="C22" s="8"/>
      <c r="D22" s="88"/>
      <c r="E22" s="89"/>
      <c r="F22" s="8"/>
      <c r="G22" s="75"/>
      <c r="H22" s="64"/>
      <c r="I22" s="8"/>
      <c r="J22" s="90"/>
      <c r="K22" s="64"/>
      <c r="L22" s="75"/>
    </row>
    <row r="23" spans="1:13" ht="12.75" customHeight="1" x14ac:dyDescent="0.3">
      <c r="B23" s="8"/>
      <c r="C23" s="8"/>
      <c r="D23" s="88"/>
      <c r="E23" s="89"/>
      <c r="F23" s="8"/>
      <c r="G23" s="75"/>
      <c r="H23" s="64"/>
      <c r="I23" s="8"/>
      <c r="J23" s="90"/>
      <c r="K23" s="64"/>
      <c r="L23" s="75"/>
    </row>
    <row r="24" spans="1:13" ht="12.75" customHeight="1" x14ac:dyDescent="0.3">
      <c r="B24" s="8"/>
      <c r="C24" s="8"/>
      <c r="D24" s="88"/>
      <c r="E24" s="89"/>
      <c r="F24" s="8"/>
      <c r="G24" s="75"/>
      <c r="H24" s="64"/>
      <c r="I24" s="8"/>
      <c r="J24" s="90"/>
      <c r="K24" s="64"/>
      <c r="L24" s="75"/>
    </row>
    <row r="25" spans="1:13" ht="12.75" customHeight="1" x14ac:dyDescent="0.3">
      <c r="B25" s="8"/>
      <c r="C25" s="8"/>
      <c r="D25" s="88"/>
      <c r="E25" s="89"/>
      <c r="F25" s="8"/>
      <c r="G25" s="75"/>
      <c r="H25" s="64"/>
      <c r="I25" s="8"/>
      <c r="J25" s="90"/>
      <c r="K25" s="64"/>
      <c r="L25" s="75"/>
    </row>
    <row r="26" spans="1:13" ht="12.75" customHeight="1" x14ac:dyDescent="0.3">
      <c r="B26" s="8"/>
      <c r="C26" s="8"/>
      <c r="D26" s="88"/>
      <c r="E26" s="89"/>
      <c r="F26" s="8"/>
      <c r="G26" s="75"/>
      <c r="H26" s="64"/>
      <c r="I26" s="8"/>
      <c r="J26" s="90"/>
      <c r="K26" s="64"/>
      <c r="L26" s="75"/>
    </row>
    <row r="27" spans="1:13" ht="12.75" customHeight="1" x14ac:dyDescent="0.3">
      <c r="B27" s="8"/>
      <c r="C27" s="8"/>
      <c r="D27" s="88"/>
      <c r="E27" s="89"/>
      <c r="F27" s="8"/>
      <c r="G27" s="75"/>
      <c r="H27" s="64"/>
      <c r="I27" s="8"/>
      <c r="J27" s="90"/>
      <c r="K27" s="64"/>
      <c r="L27" s="75"/>
    </row>
    <row r="28" spans="1:13" ht="12.75" customHeight="1" x14ac:dyDescent="0.25">
      <c r="B28" s="8"/>
      <c r="C28" s="8"/>
      <c r="D28" s="8"/>
      <c r="E28" s="8"/>
      <c r="F28" s="8"/>
      <c r="G28" s="8"/>
      <c r="H28" s="8"/>
      <c r="I28" s="8"/>
      <c r="J28" s="8"/>
      <c r="K28" s="8"/>
      <c r="L28" s="75"/>
    </row>
    <row r="29" spans="1:13" ht="12.75" customHeight="1" x14ac:dyDescent="0.25">
      <c r="L29" s="75"/>
    </row>
  </sheetData>
  <conditionalFormatting sqref="K21 K24:K27">
    <cfRule type="cellIs" dxfId="3" priority="1" stopIfTrue="1" operator="between">
      <formula>1</formula>
      <formula>5</formula>
    </cfRule>
    <cfRule type="cellIs" dxfId="2" priority="2" stopIfTrue="1" operator="between">
      <formula>6</formula>
      <formula>10</formula>
    </cfRule>
  </conditionalFormatting>
  <conditionalFormatting sqref="K22:K23">
    <cfRule type="cellIs" dxfId="1" priority="3" stopIfTrue="1" operator="between">
      <formula>1</formula>
      <formula>4</formula>
    </cfRule>
    <cfRule type="cellIs" dxfId="0" priority="4" stopIfTrue="1" operator="between">
      <formula>5</formula>
      <formula>10</formula>
    </cfRule>
  </conditionalFormatting>
  <pageMargins left="0.7" right="0.7" top="0.75" bottom="0.75" header="0" footer="0"/>
  <pageSetup paperSize="9"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1000"/>
  <sheetViews>
    <sheetView topLeftCell="B6" workbookViewId="0">
      <selection activeCell="G25" sqref="G25"/>
    </sheetView>
  </sheetViews>
  <sheetFormatPr defaultColWidth="14.453125" defaultRowHeight="15" customHeight="1" x14ac:dyDescent="0.25"/>
  <cols>
    <col min="1" max="1" width="8.7265625" hidden="1" customWidth="1"/>
    <col min="2" max="2" width="8.7265625" customWidth="1"/>
    <col min="3" max="9" width="16.26953125" customWidth="1"/>
    <col min="10" max="19" width="8.7265625" customWidth="1"/>
  </cols>
  <sheetData>
    <row r="1" spans="1:29" ht="12.75" customHeight="1"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row>
    <row r="2" spans="1:29" ht="12.75" customHeight="1"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ht="12.75" customHeight="1"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row>
    <row r="4" spans="1:29" ht="12.75" customHeigh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2.75" customHeight="1" x14ac:dyDescent="0.35">
      <c r="A5" s="2"/>
      <c r="B5" s="10" t="s">
        <v>3</v>
      </c>
      <c r="F5" s="2"/>
      <c r="G5" s="2"/>
      <c r="H5" s="2"/>
      <c r="I5" s="2"/>
      <c r="J5" s="2"/>
      <c r="K5" s="2"/>
      <c r="L5" s="2"/>
      <c r="M5" s="2"/>
      <c r="N5" s="2"/>
      <c r="O5" s="2"/>
      <c r="P5" s="2"/>
      <c r="Q5" s="2"/>
      <c r="R5" s="2"/>
      <c r="S5" s="2"/>
      <c r="T5" s="2"/>
      <c r="U5" s="2"/>
      <c r="V5" s="2"/>
      <c r="W5" s="2"/>
      <c r="X5" s="2"/>
      <c r="Y5" s="2"/>
      <c r="Z5" s="2"/>
      <c r="AA5" s="2"/>
      <c r="AB5" s="2"/>
      <c r="AC5" s="2"/>
    </row>
    <row r="6" spans="1:29" ht="12.75" customHeight="1" x14ac:dyDescent="0.35">
      <c r="A6" s="2"/>
      <c r="B6" s="10" t="s">
        <v>8</v>
      </c>
      <c r="F6" s="2"/>
      <c r="G6" s="2"/>
      <c r="H6" s="2"/>
      <c r="I6" s="2"/>
      <c r="J6" s="2"/>
      <c r="K6" s="2"/>
      <c r="L6" s="2"/>
      <c r="M6" s="2"/>
      <c r="N6" s="2"/>
      <c r="O6" s="2"/>
      <c r="P6" s="2"/>
      <c r="Q6" s="2"/>
      <c r="R6" s="2"/>
      <c r="S6" s="2"/>
      <c r="T6" s="2"/>
      <c r="U6" s="2"/>
      <c r="V6" s="2"/>
      <c r="W6" s="2"/>
      <c r="X6" s="2"/>
      <c r="Y6" s="2"/>
      <c r="Z6" s="2"/>
      <c r="AA6" s="2"/>
      <c r="AB6" s="2"/>
      <c r="AC6" s="2"/>
    </row>
    <row r="7" spans="1:29" ht="12.75" customHeight="1" x14ac:dyDescent="0.35">
      <c r="A7" s="2"/>
      <c r="B7" s="10"/>
      <c r="F7" s="2"/>
      <c r="G7" s="2"/>
      <c r="H7" s="2"/>
      <c r="I7" s="2"/>
      <c r="J7" s="2"/>
      <c r="K7" s="2"/>
      <c r="L7" s="2"/>
      <c r="M7" s="2"/>
      <c r="N7" s="2"/>
      <c r="O7" s="2"/>
      <c r="P7" s="2"/>
      <c r="Q7" s="2"/>
      <c r="R7" s="2"/>
      <c r="S7" s="2"/>
      <c r="T7" s="2"/>
      <c r="U7" s="2"/>
      <c r="V7" s="2"/>
      <c r="W7" s="2"/>
      <c r="X7" s="2"/>
      <c r="Y7" s="2"/>
      <c r="Z7" s="2"/>
      <c r="AA7" s="2"/>
      <c r="AB7" s="2"/>
      <c r="AC7" s="2"/>
    </row>
    <row r="8" spans="1:29" ht="12.75" customHeight="1" x14ac:dyDescent="0.3">
      <c r="A8" s="2"/>
      <c r="B8" s="14" t="s">
        <v>9</v>
      </c>
      <c r="F8" s="2"/>
      <c r="G8" s="2"/>
      <c r="H8" s="2"/>
      <c r="I8" s="2"/>
      <c r="J8" s="2"/>
      <c r="K8" s="2"/>
      <c r="L8" s="2"/>
      <c r="M8" s="2"/>
      <c r="N8" s="2"/>
      <c r="O8" s="2"/>
      <c r="P8" s="2"/>
      <c r="Q8" s="2"/>
      <c r="R8" s="2"/>
      <c r="S8" s="2"/>
      <c r="T8" s="2"/>
      <c r="U8" s="2"/>
      <c r="V8" s="2"/>
      <c r="W8" s="2"/>
      <c r="X8" s="2"/>
      <c r="Y8" s="2"/>
      <c r="Z8" s="2"/>
      <c r="AA8" s="2"/>
      <c r="AB8" s="2"/>
      <c r="AC8" s="2"/>
    </row>
    <row r="9" spans="1:29" ht="12.75" customHeight="1" thickBot="1"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row>
    <row r="10" spans="1:29" ht="12.75" customHeight="1" x14ac:dyDescent="0.3">
      <c r="A10" s="2"/>
      <c r="B10" s="2" t="s">
        <v>148</v>
      </c>
      <c r="C10" s="198" t="s">
        <v>11</v>
      </c>
      <c r="D10" s="199" t="s">
        <v>150</v>
      </c>
      <c r="E10" s="199" t="s">
        <v>151</v>
      </c>
      <c r="F10" s="199" t="s">
        <v>152</v>
      </c>
      <c r="G10" s="199" t="s">
        <v>10</v>
      </c>
      <c r="H10" s="199" t="s">
        <v>13</v>
      </c>
      <c r="I10" s="200" t="s">
        <v>15</v>
      </c>
      <c r="J10" s="2"/>
      <c r="K10" s="2"/>
      <c r="L10" s="2"/>
      <c r="M10" s="2"/>
      <c r="N10" s="2"/>
      <c r="O10" s="2"/>
      <c r="P10" s="2"/>
      <c r="Q10" s="2"/>
      <c r="R10" s="2"/>
      <c r="S10" s="2"/>
      <c r="T10" s="2"/>
      <c r="U10" s="2"/>
      <c r="V10" s="2"/>
      <c r="W10" s="2"/>
      <c r="X10" s="2"/>
      <c r="Y10" s="2"/>
      <c r="Z10" s="2"/>
      <c r="AA10" s="2"/>
      <c r="AB10" s="2"/>
      <c r="AC10" s="2"/>
    </row>
    <row r="11" spans="1:29" ht="12.75" customHeight="1" x14ac:dyDescent="0.3">
      <c r="A11" s="2"/>
      <c r="B11" s="2" t="str">
        <f>+Summary!C7</f>
        <v>BID 1</v>
      </c>
      <c r="C11" s="201">
        <f>+'BID 1'!E$4</f>
        <v>1</v>
      </c>
      <c r="D11" s="195">
        <f>+'Weighted Qual Scores'!J6</f>
        <v>34.285714285714285</v>
      </c>
      <c r="E11" s="195">
        <f>+'Weighted Qual Scores'!J17</f>
        <v>17.142857142857142</v>
      </c>
      <c r="F11" s="195">
        <f>+'Weighted Qual Scores'!J28</f>
        <v>8.5714285714285712</v>
      </c>
      <c r="G11" s="195">
        <f>+'Weighted Comm Scores'!I9</f>
        <v>30</v>
      </c>
      <c r="H11" s="195">
        <f>SUM(D11:G11)</f>
        <v>90</v>
      </c>
      <c r="I11" s="202">
        <f t="shared" ref="I11:I16" si="0">RANK(H11,H$11:H$16,0)</f>
        <v>2</v>
      </c>
      <c r="J11" s="2"/>
      <c r="K11" s="2"/>
      <c r="L11" s="2"/>
      <c r="M11" s="2"/>
      <c r="N11" s="2"/>
      <c r="O11" s="2"/>
      <c r="P11" s="2"/>
      <c r="Q11" s="2"/>
      <c r="R11" s="2"/>
      <c r="S11" s="2"/>
      <c r="T11" s="2"/>
      <c r="U11" s="2"/>
      <c r="V11" s="2"/>
      <c r="W11" s="2"/>
      <c r="X11" s="2"/>
      <c r="Y11" s="2"/>
      <c r="Z11" s="2"/>
      <c r="AA11" s="2"/>
      <c r="AB11" s="2"/>
      <c r="AC11" s="2"/>
    </row>
    <row r="12" spans="1:29" ht="12.75" customHeight="1" x14ac:dyDescent="0.3">
      <c r="A12" s="2"/>
      <c r="B12" s="2" t="str">
        <f>+Summary!E7</f>
        <v>BID 2</v>
      </c>
      <c r="C12" s="201">
        <f>+'BID 2'!E$4</f>
        <v>2</v>
      </c>
      <c r="D12" s="195">
        <f>+'Weighted Qual Scores'!J7</f>
        <v>40</v>
      </c>
      <c r="E12" s="195">
        <f>+'Weighted Qual Scores'!J18</f>
        <v>20</v>
      </c>
      <c r="F12" s="195">
        <f>+'Weighted Qual Scores'!J29</f>
        <v>10</v>
      </c>
      <c r="G12" s="195">
        <f>+'Weighted Comm Scores'!I10</f>
        <v>23.18181818181818</v>
      </c>
      <c r="H12" s="195">
        <f t="shared" ref="H12:H16" si="1">SUM(D12:G12)</f>
        <v>93.181818181818187</v>
      </c>
      <c r="I12" s="202">
        <f t="shared" si="0"/>
        <v>1</v>
      </c>
      <c r="J12" s="2"/>
      <c r="K12" s="2"/>
      <c r="L12" s="2"/>
      <c r="M12" s="2"/>
      <c r="N12" s="2"/>
      <c r="O12" s="2"/>
      <c r="P12" s="2"/>
      <c r="Q12" s="2"/>
      <c r="R12" s="2"/>
      <c r="S12" s="2"/>
      <c r="T12" s="2"/>
      <c r="U12" s="2"/>
      <c r="V12" s="2"/>
      <c r="W12" s="2"/>
      <c r="X12" s="2"/>
      <c r="Y12" s="2"/>
      <c r="Z12" s="2"/>
      <c r="AA12" s="2"/>
      <c r="AB12" s="2"/>
      <c r="AC12" s="2"/>
    </row>
    <row r="13" spans="1:29" ht="12.75" customHeight="1" x14ac:dyDescent="0.3">
      <c r="A13" s="2"/>
      <c r="B13" s="2" t="str">
        <f>+Summary!G7</f>
        <v>BID 3</v>
      </c>
      <c r="C13" s="201">
        <f>+'BID 3'!E$4</f>
        <v>3</v>
      </c>
      <c r="D13" s="195">
        <f>+'Weighted Qual Scores'!J8</f>
        <v>17.142857142857142</v>
      </c>
      <c r="E13" s="195">
        <f>+'Weighted Qual Scores'!J19</f>
        <v>8.5714285714285712</v>
      </c>
      <c r="F13" s="195">
        <f>+'Weighted Qual Scores'!J30</f>
        <v>4.2857142857142856</v>
      </c>
      <c r="G13" s="195">
        <f>+'Weighted Comm Scores'!I11</f>
        <v>23.18181818181818</v>
      </c>
      <c r="H13" s="195">
        <f t="shared" si="1"/>
        <v>53.18181818181818</v>
      </c>
      <c r="I13" s="202">
        <f t="shared" si="0"/>
        <v>4</v>
      </c>
      <c r="J13" s="2"/>
      <c r="K13" s="2"/>
      <c r="L13" s="2"/>
      <c r="M13" s="2"/>
      <c r="N13" s="2"/>
      <c r="O13" s="2"/>
      <c r="P13" s="2"/>
      <c r="Q13" s="2"/>
      <c r="R13" s="2"/>
      <c r="S13" s="2"/>
      <c r="T13" s="2"/>
      <c r="U13" s="2"/>
      <c r="V13" s="2"/>
      <c r="W13" s="2"/>
      <c r="X13" s="2"/>
      <c r="Y13" s="2"/>
      <c r="Z13" s="2"/>
      <c r="AA13" s="2"/>
      <c r="AB13" s="2"/>
      <c r="AC13" s="2"/>
    </row>
    <row r="14" spans="1:29" ht="12.75" customHeight="1" x14ac:dyDescent="0.3">
      <c r="A14" s="2"/>
      <c r="B14" s="2" t="str">
        <f>+Summary!I7</f>
        <v>BID 4</v>
      </c>
      <c r="C14" s="201">
        <f>+'BID 4'!E$4</f>
        <v>4</v>
      </c>
      <c r="D14" s="195">
        <f>+'Weighted Qual Scores'!J9</f>
        <v>7.4285714285714288</v>
      </c>
      <c r="E14" s="195">
        <f>+'Weighted Qual Scores'!J20</f>
        <v>11.428571428571427</v>
      </c>
      <c r="F14" s="195">
        <f>+'Weighted Qual Scores'!J31</f>
        <v>5.7142857142857135</v>
      </c>
      <c r="G14" s="195">
        <f>+'Weighted Comm Scores'!I12</f>
        <v>23.18181818181818</v>
      </c>
      <c r="H14" s="195">
        <f t="shared" si="1"/>
        <v>47.753246753246749</v>
      </c>
      <c r="I14" s="202">
        <f t="shared" si="0"/>
        <v>6</v>
      </c>
      <c r="J14" s="2"/>
      <c r="K14" s="2"/>
      <c r="L14" s="2"/>
      <c r="M14" s="2"/>
      <c r="N14" s="2"/>
      <c r="O14" s="2"/>
      <c r="P14" s="2"/>
      <c r="Q14" s="2"/>
      <c r="R14" s="2"/>
      <c r="S14" s="2"/>
      <c r="T14" s="2"/>
      <c r="U14" s="2"/>
      <c r="V14" s="2"/>
      <c r="W14" s="2"/>
      <c r="X14" s="2"/>
      <c r="Y14" s="2"/>
      <c r="Z14" s="2"/>
      <c r="AA14" s="2"/>
      <c r="AB14" s="2"/>
      <c r="AC14" s="2"/>
    </row>
    <row r="15" spans="1:29" ht="12.75" customHeight="1" x14ac:dyDescent="0.3">
      <c r="A15" s="2"/>
      <c r="B15" s="2" t="str">
        <f>+Summary!K7</f>
        <v>BID 5</v>
      </c>
      <c r="C15" s="201">
        <f>+'BID 5'!E$4</f>
        <v>5</v>
      </c>
      <c r="D15" s="195">
        <f>+'Weighted Qual Scores'!J10</f>
        <v>8</v>
      </c>
      <c r="E15" s="195">
        <f>+'Weighted Qual Scores'!J21</f>
        <v>14.285714285714286</v>
      </c>
      <c r="F15" s="195">
        <f>+'Weighted Qual Scores'!J32</f>
        <v>7.1428571428571432</v>
      </c>
      <c r="G15" s="195">
        <f>+'Weighted Comm Scores'!I13</f>
        <v>23.18181818181818</v>
      </c>
      <c r="H15" s="195">
        <f t="shared" si="1"/>
        <v>52.610389610389603</v>
      </c>
      <c r="I15" s="202">
        <f t="shared" si="0"/>
        <v>5</v>
      </c>
      <c r="J15" s="2"/>
      <c r="K15" s="2"/>
      <c r="L15" s="2"/>
      <c r="M15" s="2"/>
      <c r="N15" s="2"/>
      <c r="O15" s="2"/>
      <c r="P15" s="2"/>
      <c r="Q15" s="2"/>
      <c r="R15" s="2"/>
      <c r="S15" s="2"/>
      <c r="T15" s="2"/>
      <c r="U15" s="2"/>
      <c r="V15" s="2"/>
      <c r="W15" s="2"/>
      <c r="X15" s="2"/>
      <c r="Y15" s="2"/>
      <c r="Z15" s="2"/>
      <c r="AA15" s="2"/>
      <c r="AB15" s="2"/>
      <c r="AC15" s="2"/>
    </row>
    <row r="16" spans="1:29" ht="12.75" customHeight="1" x14ac:dyDescent="0.3">
      <c r="A16" s="2"/>
      <c r="B16" s="2" t="str">
        <f>+Summary!M7</f>
        <v>BID 6</v>
      </c>
      <c r="C16" s="201">
        <f>+'BID 6'!E$4</f>
        <v>6</v>
      </c>
      <c r="D16" s="195">
        <f>+'Weighted Qual Scores'!J11</f>
        <v>8.5714285714285712</v>
      </c>
      <c r="E16" s="195">
        <f>+'Weighted Qual Scores'!J22</f>
        <v>17.142857142857142</v>
      </c>
      <c r="F16" s="195">
        <f>+'Weighted Qual Scores'!J33</f>
        <v>8.5714285714285712</v>
      </c>
      <c r="G16" s="195">
        <f>+'Weighted Comm Scores'!I14</f>
        <v>26.842105263157894</v>
      </c>
      <c r="H16" s="195">
        <f t="shared" si="1"/>
        <v>61.127819548872182</v>
      </c>
      <c r="I16" s="202">
        <f t="shared" si="0"/>
        <v>3</v>
      </c>
      <c r="J16" s="2"/>
      <c r="K16" s="2"/>
      <c r="L16" s="2"/>
      <c r="M16" s="2"/>
      <c r="N16" s="2"/>
      <c r="O16" s="2"/>
      <c r="P16" s="2"/>
      <c r="Q16" s="2"/>
      <c r="R16" s="2"/>
      <c r="S16" s="2"/>
      <c r="T16" s="2"/>
      <c r="U16" s="2"/>
      <c r="V16" s="2"/>
      <c r="W16" s="2"/>
      <c r="X16" s="2"/>
      <c r="Y16" s="2"/>
      <c r="Z16" s="2"/>
      <c r="AA16" s="2"/>
      <c r="AB16" s="2"/>
      <c r="AC16" s="2"/>
    </row>
    <row r="17" spans="1:29" ht="12.75" customHeight="1" x14ac:dyDescent="0.3">
      <c r="A17" s="2"/>
      <c r="B17" s="2"/>
      <c r="C17" s="203"/>
      <c r="D17" s="196"/>
      <c r="E17" s="196"/>
      <c r="F17" s="197"/>
      <c r="G17" s="197"/>
      <c r="H17" s="197"/>
      <c r="I17" s="204"/>
      <c r="J17" s="2"/>
      <c r="K17" s="2"/>
      <c r="L17" s="2"/>
      <c r="M17" s="2"/>
      <c r="N17" s="2"/>
      <c r="O17" s="2"/>
      <c r="P17" s="2"/>
      <c r="Q17" s="2"/>
      <c r="R17" s="2"/>
      <c r="S17" s="2"/>
      <c r="T17" s="2"/>
      <c r="U17" s="2"/>
      <c r="V17" s="2"/>
      <c r="W17" s="2"/>
      <c r="X17" s="2"/>
      <c r="Y17" s="2"/>
      <c r="Z17" s="2"/>
      <c r="AA17" s="2"/>
      <c r="AB17" s="2"/>
      <c r="AC17" s="2"/>
    </row>
    <row r="18" spans="1:29" ht="12.75" customHeight="1" thickBot="1" x14ac:dyDescent="0.35">
      <c r="A18" s="2"/>
      <c r="B18" s="2"/>
      <c r="C18" s="205" t="s">
        <v>47</v>
      </c>
      <c r="D18" s="206"/>
      <c r="E18" s="206"/>
      <c r="F18" s="207"/>
      <c r="G18" s="207"/>
      <c r="H18" s="207"/>
      <c r="I18" s="208"/>
      <c r="J18" s="2"/>
      <c r="K18" s="2"/>
      <c r="L18" s="2"/>
      <c r="M18" s="2"/>
      <c r="N18" s="2"/>
      <c r="O18" s="2"/>
      <c r="P18" s="2"/>
      <c r="Q18" s="2"/>
      <c r="R18" s="2"/>
      <c r="S18" s="2"/>
      <c r="T18" s="2"/>
      <c r="U18" s="2"/>
      <c r="V18" s="2"/>
      <c r="W18" s="2"/>
      <c r="X18" s="2"/>
      <c r="Y18" s="2"/>
      <c r="Z18" s="2"/>
      <c r="AA18" s="2"/>
      <c r="AB18" s="2"/>
      <c r="AC18" s="2"/>
    </row>
    <row r="19" spans="1:29" ht="12.75" customHeight="1" x14ac:dyDescent="0.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ht="12.75" customHeight="1" x14ac:dyDescent="0.3">
      <c r="A20" s="2"/>
      <c r="F20" s="2"/>
      <c r="G20" s="2"/>
      <c r="H20" s="2"/>
      <c r="I20" s="2"/>
      <c r="J20" s="2"/>
      <c r="K20" s="2"/>
      <c r="L20" s="2"/>
      <c r="M20" s="2"/>
      <c r="N20" s="2"/>
      <c r="O20" s="2"/>
      <c r="P20" s="2"/>
      <c r="Q20" s="2"/>
      <c r="R20" s="2"/>
      <c r="S20" s="2"/>
      <c r="T20" s="2"/>
      <c r="U20" s="2"/>
      <c r="V20" s="2"/>
      <c r="W20" s="2"/>
      <c r="X20" s="2"/>
      <c r="Y20" s="2"/>
      <c r="Z20" s="2"/>
      <c r="AA20" s="2"/>
      <c r="AB20" s="2"/>
      <c r="AC20" s="2"/>
    </row>
    <row r="21" spans="1:29" ht="12.7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ht="14"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ht="14" x14ac:dyDescent="0.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ht="14"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ht="14" x14ac:dyDescent="0.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ht="14" x14ac:dyDescent="0.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ht="14" x14ac:dyDescent="0.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ht="14"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4" x14ac:dyDescent="0.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4" x14ac:dyDescent="0.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4" x14ac:dyDescent="0.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4"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4"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4" x14ac:dyDescent="0.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14" x14ac:dyDescent="0.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4"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4" x14ac:dyDescent="0.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4"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4"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4"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4"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4"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4" x14ac:dyDescent="0.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4" x14ac:dyDescent="0.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4"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4" x14ac:dyDescent="0.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4"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4" x14ac:dyDescent="0.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4"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4"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4" x14ac:dyDescent="0.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4"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4"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4"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4"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4"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4"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4"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4"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4"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4"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4"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4"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4"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4"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4"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4"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4"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4"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4"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4"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4"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4"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4"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4"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4"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4"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4"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4"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4"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4"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4"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4"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4"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4"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4"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4"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4"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4"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4"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4"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4"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4"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4"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4"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4"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4"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4"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4"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4"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4"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4"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4"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4"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4"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4"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4"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4"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4"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4"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4"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4"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4"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4"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4"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4"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4"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4"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4"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4"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4"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4"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4"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4"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4"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4"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4"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4"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4"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4"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4"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4"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4"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4"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4"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4"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4"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4"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4"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4"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4"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4"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4"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4"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4"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4"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4"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4"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4"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4"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4"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4"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4"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4"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4"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4"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4"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4"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4"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4"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4"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4"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4"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4"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4"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4"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4"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4"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4"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4"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4"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4"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4"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4"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4"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4"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4"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4"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4"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4"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4"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4"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4"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4"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4"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4"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4"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4"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4"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4"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4"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4"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4"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4"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4"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4"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4"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4"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4"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ht="14"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ht="14"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ht="14"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ht="14"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ht="14"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ht="14"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ht="14"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ht="14"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ht="14"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ht="14"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ht="14"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ht="14"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ht="14"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ht="14"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ht="14"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ht="14"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ht="14"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ht="14"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ht="14"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ht="14"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ht="14"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ht="14"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ht="14"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ht="14"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ht="14"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ht="14"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ht="14"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ht="14"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ht="14"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ht="14"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ht="14"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ht="14"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ht="14"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ht="14"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ht="14"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ht="14"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ht="14"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ht="14"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ht="14"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ht="14"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ht="14"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ht="14"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ht="14"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ht="14"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ht="14"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ht="14"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ht="14"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ht="14"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ht="14"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ht="14"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ht="14"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ht="14"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ht="14"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ht="14"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ht="14"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ht="14"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ht="14"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ht="14"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ht="14"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ht="14"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ht="14"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ht="14"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ht="14"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ht="14"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ht="14"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ht="14"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ht="14"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ht="14"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ht="14"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ht="14"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ht="14"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ht="14"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ht="14"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ht="14"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ht="14"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ht="14"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ht="14"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ht="14"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ht="14"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ht="14"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ht="14"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ht="14"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ht="14"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ht="14"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spans="1:29" ht="14"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spans="1:29" ht="14"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spans="1:29" ht="14"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spans="1:29" ht="14"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spans="1:29" ht="14"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spans="1:29" ht="14"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spans="1:29" ht="14"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spans="1:29" ht="14"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spans="1:29" ht="14"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spans="1:29" ht="14"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spans="1:29" ht="14"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spans="1:29" ht="14"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spans="1:29" ht="14"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spans="1:29" ht="14"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spans="1:29" ht="14"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spans="1:29" ht="14"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spans="1:29" ht="14"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spans="1:29" ht="14"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spans="1:29" ht="14"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spans="1:29" ht="14"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spans="1:29" ht="14"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spans="1:29" ht="14"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spans="1:29" ht="14"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spans="1:29" ht="14"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spans="1:29" ht="14"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spans="1:29" ht="14"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spans="1:29" ht="14"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spans="1:29" ht="14"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spans="1:29" ht="14"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spans="1:29" ht="14"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spans="1:29" ht="14"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spans="1:29" ht="14"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spans="1:29" ht="14"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spans="1:29" ht="14"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spans="1:29" ht="14"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spans="1:29" ht="14"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spans="1:29" ht="14"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spans="1:29" ht="14"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spans="1:29" ht="14"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spans="1:29" ht="14"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spans="1:29" ht="14"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spans="1:29" ht="14"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spans="1:29" ht="14"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spans="1:29" ht="14"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spans="1:29" ht="14"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spans="1:29" ht="14"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spans="1:29" ht="14"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spans="1:29" ht="14"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29" ht="14"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29" ht="14"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29" ht="14"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29" ht="14"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29" ht="14"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29" ht="14"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29" ht="14"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29" ht="14"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29" ht="14"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29" ht="14"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29" ht="14"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29" ht="14"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29" ht="14"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29" ht="14"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29" ht="14"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spans="1:29" ht="14"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spans="1:29" ht="14"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spans="1:29" ht="14"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spans="1:29" ht="14"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spans="1:29" ht="14"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spans="1:29" ht="14"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spans="1:29" ht="14"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spans="1:29" ht="14"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spans="1:29" ht="14"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spans="1:29" ht="14"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spans="1:29" ht="14"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spans="1:29" ht="14"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spans="1:29" ht="14"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spans="1:29" ht="14"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spans="1:29" ht="14"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spans="1:29" ht="14"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spans="1:29" ht="14"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spans="1:29" ht="14"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spans="1:29" ht="14"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spans="1:29" ht="14"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spans="1:29" ht="14"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spans="1:29" ht="14"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spans="1:29" ht="14"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spans="1:29" ht="14"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spans="1:29" ht="14"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spans="1:29" ht="14"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spans="1:29" ht="14"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spans="1:29" ht="14"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spans="1:29" ht="14"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spans="1:29" ht="14"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spans="1:29" ht="14"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spans="1:29" ht="14"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spans="1:29" ht="14"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spans="1:29" ht="14"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spans="1:29" ht="14"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spans="1:29" ht="14"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spans="1:29" ht="14"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spans="1:29" ht="14"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spans="1:29" ht="14"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spans="1:29" ht="14"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spans="1:29" ht="14"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spans="1:29" ht="14"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spans="1:29" ht="14"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spans="1:29" ht="14"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spans="1:29" ht="14"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spans="1:29" ht="14"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spans="1:29" ht="14"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spans="1:29" ht="14"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spans="1:29" ht="14"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spans="1:29" ht="14"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spans="1:29" ht="14"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spans="1:29" ht="14"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spans="1:29" ht="14"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spans="1:29" ht="14"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spans="1:29" ht="14"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spans="1:29" ht="14"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spans="1:29" ht="14"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spans="1:29" ht="14"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spans="1:29" ht="14"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spans="1:29" ht="14"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spans="1:29" ht="14"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spans="1:29" ht="14"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spans="1:29" ht="14"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spans="1:29" ht="14"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spans="1:29" ht="14"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spans="1:29" ht="14"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spans="1:29" ht="14"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spans="1:29" ht="14"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spans="1:29" ht="14"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spans="1:29" ht="14"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spans="1:29" ht="14"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spans="1:29" ht="14"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spans="1:29" ht="14"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spans="1:29" ht="14"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spans="1:29" ht="14"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ht="14"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spans="1:29" ht="14"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spans="1:29" ht="14"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spans="1:29" ht="14"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spans="1:29" ht="14"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spans="1:29" ht="14"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spans="1:29" ht="14"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spans="1:29" ht="14"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spans="1:29" ht="14"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spans="1:29" ht="14"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spans="1:29" ht="14"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spans="1:29" ht="14"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spans="1:29" ht="14"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spans="1:29" ht="14"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spans="1:29" ht="14"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spans="1:29" ht="14"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spans="1:29" ht="14"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spans="1:29" ht="14"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spans="1:29" ht="14"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spans="1:29" ht="14"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spans="1:29" ht="14"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spans="1:29" ht="14"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spans="1:29" ht="14"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spans="1:29" ht="14"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spans="1:29" ht="14"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spans="1:29" ht="14"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spans="1:29" ht="14"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spans="1:29" ht="14"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spans="1:29" ht="14"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spans="1:29" ht="14"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spans="1:29" ht="14"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spans="1:29" ht="14"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spans="1:29" ht="14"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spans="1:29" ht="14"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spans="1:29" ht="14"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spans="1:29" ht="14"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spans="1:29" ht="14"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spans="1:29" ht="14"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spans="1:29" ht="14"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spans="1:29" ht="14"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spans="1:29" ht="14"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spans="1:29" ht="14"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spans="1:29" ht="14"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spans="1:29" ht="14"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spans="1:29" ht="14"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spans="1:29" ht="14"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spans="1:29" ht="14"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spans="1:29" ht="14"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spans="1:29" ht="14"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spans="1:29" ht="14"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spans="1:29" ht="14"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spans="1:29" ht="14"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spans="1:29" ht="14"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spans="1:29" ht="14"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spans="1:29" ht="14"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spans="1:29" ht="14"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spans="1:29" ht="14"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spans="1:29" ht="14"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spans="1:29" ht="14"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spans="1:29" ht="14"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spans="1:29" ht="14"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spans="1:29" ht="14"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spans="1:29" ht="14"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spans="1:29" ht="14"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spans="1:29" ht="14"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spans="1:29" ht="14"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spans="1:29" ht="14"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spans="1:29" ht="14"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spans="1:29" ht="14"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spans="1:29" ht="14"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spans="1:29" ht="14"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spans="1:29" ht="14"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spans="1:29" ht="14"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spans="1:29" ht="14"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spans="1:29" ht="14"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spans="1:29" ht="14"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spans="1:29" ht="14"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spans="1:29" ht="14"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spans="1:29" ht="14"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spans="1:29" ht="14"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spans="1:29" ht="14"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spans="1:29" ht="14"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spans="1:29" ht="14"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spans="1:29" ht="14"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spans="1:29" ht="14"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spans="1:29" ht="14"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spans="1:29" ht="14"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spans="1:29" ht="14"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spans="1:29" ht="14"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spans="1:29" ht="14"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spans="1:29" ht="14"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spans="1:29" ht="14"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spans="1:29" ht="14"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spans="1:29" ht="14"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spans="1:29" ht="14"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spans="1:29" ht="14"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spans="1:29" ht="14"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spans="1:29" ht="14"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spans="1:29" ht="14"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spans="1:29" ht="14"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spans="1:29" ht="14"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spans="1:29" ht="14"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spans="1:29" ht="14"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spans="1:29" ht="14"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spans="1:29" ht="14"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spans="1:29" ht="14"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spans="1:29" ht="14"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spans="1:29" ht="14"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spans="1:29" ht="14"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spans="1:29" ht="14"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spans="1:29" ht="14"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spans="1:29" ht="14"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spans="1:29" ht="14"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spans="1:29" ht="14"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spans="1:29" ht="14"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spans="1:29" ht="14"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spans="1:29" ht="14"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spans="1:29" ht="14"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spans="1:29" ht="14"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spans="1:29" ht="14"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spans="1:29" ht="14"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spans="1:29" ht="14"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spans="1:29" ht="14"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spans="1:29" ht="14"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spans="1:29" ht="14"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spans="1:29" ht="14"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spans="1:29" ht="14"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spans="1:29" ht="14"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spans="1:29" ht="14"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spans="1:29" ht="14"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spans="1:29" ht="14"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spans="1:29" ht="14"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spans="1:29" ht="14"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spans="1:29" ht="14"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spans="1:29" ht="14"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spans="1:29" ht="14"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spans="1:29" ht="14"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spans="1:29" ht="14"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spans="1:29" ht="14"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spans="1:29" ht="14"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spans="1:29" ht="14"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spans="1:29" ht="14"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spans="1:29" ht="14"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spans="1:29" ht="14"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spans="1:29" ht="14"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spans="1:29" ht="14"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spans="1:29" ht="14"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spans="1:29" ht="14"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spans="1:29" ht="14"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spans="1:29" ht="14"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spans="1:29" ht="14"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spans="1:29" ht="14"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spans="1:29" ht="14"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spans="1:29" ht="14"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spans="1:29" ht="14"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spans="1:29" ht="14"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spans="1:29" ht="14"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spans="1:29" ht="14"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spans="1:29" ht="14"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spans="1:29" ht="14"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spans="1:29" ht="14"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spans="1:29" ht="14"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spans="1:29" ht="14"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spans="1:29" ht="14"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spans="1:29" ht="14"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spans="1:29" ht="14"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spans="1:29" ht="14"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spans="1:29" ht="14"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spans="1:29" ht="14"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spans="1:29" ht="14"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spans="1:29" ht="14"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spans="1:29" ht="14"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spans="1:29" ht="14"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spans="1:29" ht="14"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spans="1:29" ht="14"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spans="1:29" ht="14"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spans="1:29" ht="14"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spans="1:29" ht="14"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spans="1:29" ht="14"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spans="1:29" ht="14"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spans="1:29" ht="14"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spans="1:29" ht="14"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spans="1:29" ht="14"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spans="1:29" ht="14"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spans="1:29" ht="14"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spans="1:29" ht="14"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spans="1:29" ht="14"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spans="1:29" ht="14"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spans="1:29" ht="14"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spans="1:29" ht="14"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spans="1:29" ht="14"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spans="1:29" ht="14"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spans="1:29" ht="14"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spans="1:29" ht="14"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spans="1:29" ht="14"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spans="1:29" ht="14"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spans="1:29" ht="14"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spans="1:29" ht="14"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spans="1:29" ht="14"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spans="1:29" ht="14"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spans="1:29" ht="14"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spans="1:29" ht="14"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spans="1:29" ht="14"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spans="1:29" ht="14"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spans="1:29" ht="14"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spans="1:29" ht="14"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spans="1:29" ht="14"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spans="1:29" ht="14"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spans="1:29" ht="14"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spans="1:29" ht="14"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spans="1:29" ht="14"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spans="1:29" ht="14"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spans="1:29" ht="14"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spans="1:29" ht="14"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spans="1:29" ht="14"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spans="1:29" ht="14"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spans="1:29" ht="14"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spans="1:29" ht="14"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spans="1:29" ht="14"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spans="1:29" ht="14"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spans="1:29" ht="14"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spans="1:29" ht="14"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spans="1:29" ht="14"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spans="1:29" ht="14"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spans="1:29" ht="14"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spans="1:29" ht="14"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spans="1:29" ht="14"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spans="1:29" ht="14"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spans="1:29" ht="14"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spans="1:29" ht="14"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spans="1:29" ht="14"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spans="1:29" ht="14"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spans="1:29" ht="14"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spans="1:29" ht="14"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spans="1:29" ht="14"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spans="1:29" ht="14"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spans="1:29" ht="14"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spans="1:29" ht="14"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spans="1:29" ht="14"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spans="1:29" ht="14"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spans="1:29" ht="14"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spans="1:29" ht="14"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spans="1:29" ht="14"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spans="1:29" ht="14"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spans="1:29" ht="14"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spans="1:29" ht="14"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spans="1:29" ht="14"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spans="1:29" ht="14"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spans="1:29" ht="14"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spans="1:29" ht="14"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spans="1:29" ht="14"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spans="1:29" ht="14"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spans="1:29" ht="14"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spans="1:29" ht="14"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spans="1:29" ht="14"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spans="1:29" ht="14"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spans="1:29" ht="14"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spans="1:29" ht="14"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spans="1:29" ht="14"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spans="1:29" ht="14"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spans="1:29" ht="14"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spans="1:29" ht="14"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spans="1:29" ht="14"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spans="1:29" ht="14"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spans="1:29" ht="14"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spans="1:29" ht="14"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spans="1:29" ht="14"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spans="1:29" ht="14"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spans="1:29" ht="14"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spans="1:29" ht="14"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spans="1:29" ht="14"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spans="1:29" ht="14"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spans="1:29" ht="14"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spans="1:29" ht="14"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spans="1:29" ht="14"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spans="1:29" ht="14"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spans="1:29" ht="14"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spans="1:29" ht="14"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spans="1:29" ht="14"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spans="1:29" ht="14"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spans="1:29" ht="14"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spans="1:29" ht="14"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spans="1:29" ht="14"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spans="1:29" ht="14"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spans="1:29" ht="14"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spans="1:29" ht="14"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spans="1:29" ht="14"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spans="1:29" ht="14"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spans="1:29" ht="14"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spans="1:29" ht="14"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spans="1:29" ht="14"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spans="1:29" ht="14"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spans="1:29" ht="14"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spans="1:29" ht="14"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spans="1:29" ht="14"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spans="1:29" ht="14"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spans="1:29" ht="14"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spans="1:29" ht="14"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spans="1:29" ht="14"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spans="1:29" ht="14"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spans="1:29" ht="14"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spans="1:29" ht="14"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spans="1:29" ht="14"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spans="1:29" ht="14"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spans="1:29" ht="14"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spans="1:29" ht="14"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spans="1:29" ht="14"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spans="1:29" ht="14"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spans="1:29" ht="14"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spans="1:29" ht="14"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spans="1:29" ht="14"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spans="1:29" ht="14"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spans="1:29" ht="14"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spans="1:29" ht="14"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spans="1:29" ht="14"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spans="1:29" ht="14"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spans="1:29" ht="14"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spans="1:29" ht="14"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spans="1:29" ht="14"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spans="1:29" ht="14"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spans="1:29" ht="14"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spans="1:29" ht="14"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spans="1:29" ht="14"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spans="1:29" ht="14"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spans="1:29" ht="14"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spans="1:29" ht="14"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spans="1:29" ht="14"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spans="1:29" ht="14"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spans="1:29" ht="14"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spans="1:29" ht="14"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spans="1:29" ht="14"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spans="1:29" ht="14"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spans="1:29" ht="14"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spans="1:29" ht="14"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spans="1:29" ht="14"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spans="1:29" ht="14"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spans="1:29" ht="14"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spans="1:29" ht="14"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spans="1:29" ht="14"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spans="1:29" ht="14"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spans="1:29" ht="14"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spans="1:29" ht="14"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spans="1:29" ht="14"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spans="1:29" ht="14"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spans="1:29" ht="14"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spans="1:29" ht="14"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spans="1:29" ht="14"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spans="1:29" ht="14"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spans="1:29" ht="14"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spans="1:29" ht="14"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spans="1:29" ht="14"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spans="1:29" ht="14"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spans="1:29" ht="14"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spans="1:29" ht="14"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spans="1:29" ht="14"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spans="1:29" ht="14"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spans="1:29" ht="14"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spans="1:29" ht="14"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spans="1:29" ht="14"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spans="1:29" ht="14"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spans="1:29" ht="14"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spans="1:29" ht="14"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spans="1:29" ht="14"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spans="1:29" ht="14"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spans="1:29" ht="14"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spans="1:29" ht="14"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spans="1:29" ht="14"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spans="1:29" ht="14"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spans="1:29" ht="14"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spans="1:29" ht="14"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spans="1:29" ht="14"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spans="1:29" ht="14"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spans="1:29" ht="14"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spans="1:29" ht="14"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spans="1:29" ht="14"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spans="1:29" ht="14"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spans="1:29" ht="14"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spans="1:29" ht="14"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spans="1:29" ht="14"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spans="1:29" ht="14"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spans="1:29" ht="14"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spans="1:29" ht="14"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spans="1:29" ht="14"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spans="1:29" ht="14"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spans="1:29" ht="14"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spans="1:29" ht="14"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spans="1:29" ht="14"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spans="1:29" ht="14"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spans="1:29" ht="14"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spans="1:29" ht="14"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spans="1:29" ht="14"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spans="1:29" ht="14"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spans="1:29" ht="14"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spans="1:29" ht="14"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spans="1:29" ht="14"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spans="1:29" ht="14"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spans="1:29" ht="14"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spans="1:29" ht="14"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spans="1:29" ht="14"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spans="1:29" ht="14"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spans="1:29" ht="14"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spans="1:29" ht="14"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spans="1:29" ht="14"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spans="1:29" ht="14"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spans="1:29" ht="14"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spans="1:29" ht="14"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spans="1:29" ht="14"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spans="1:29" ht="14"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spans="1:29" ht="14"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spans="1:29" ht="14"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spans="1:29" ht="14"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spans="1:29" ht="14"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spans="1:29" ht="14"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spans="1:29" ht="14"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spans="1:29" ht="14"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spans="1:29" ht="14"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spans="1:29" ht="14"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spans="1:29" ht="14"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spans="1:29" ht="14"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spans="1:29" ht="14"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spans="1:29" ht="14"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spans="1:29" ht="14"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spans="1:29" ht="14"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spans="1:29" ht="14"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spans="1:29" ht="14"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spans="1:29" ht="14"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spans="1:29" ht="14"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spans="1:29" ht="14"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spans="1:29" ht="14"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spans="1:29" ht="14"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spans="1:29" ht="14"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spans="1:29" ht="14"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spans="1:29" ht="14"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spans="1:29" ht="14"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spans="1:29" ht="14"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spans="1:29" ht="14"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spans="1:29" ht="14"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spans="1:29" ht="14"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spans="1:29" ht="14"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spans="1:29" ht="14"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spans="1:29" ht="14"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spans="1:29" ht="14"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spans="1:29" ht="14"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spans="1:29" ht="14"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spans="1:29" ht="14"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spans="1:29" ht="14"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spans="1:29" ht="14"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spans="1:29" ht="14"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spans="1:29" ht="14"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spans="1:29" ht="14"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spans="1:29" ht="14"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spans="1:29" ht="14"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spans="1:29" ht="14"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spans="1:29" ht="14"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spans="1:29" ht="14"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spans="1:29" ht="14"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spans="1:29" ht="14"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spans="1:29" ht="14"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spans="1:29" ht="14"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spans="1:29" ht="14"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spans="1:29" ht="14"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spans="1:29" ht="14"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spans="1:29" ht="14"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spans="1:29" ht="14"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spans="1:29" ht="14"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spans="1:29" ht="14"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spans="1:29" ht="14"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spans="1:29" ht="14"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spans="1:29" ht="14"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spans="1:29" ht="14"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spans="1:29" ht="14"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spans="1:29" ht="14"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spans="1:29" ht="14"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spans="1:29" ht="14"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spans="1:29" ht="14"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spans="1:29" ht="14"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spans="1:29" ht="14"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spans="1:29" ht="14"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spans="1:29" ht="14"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spans="1:29" ht="14"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spans="1:29" ht="14"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spans="1:29" ht="14"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spans="1:29" ht="14"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spans="1:29" ht="14"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spans="1:29" ht="14"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spans="1:29" ht="14"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spans="1:29" ht="14"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spans="1:29" ht="14"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spans="1:29" ht="14"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spans="1:29" ht="14"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spans="1:29" ht="14"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spans="1:29" ht="14"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spans="1:29" ht="14"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spans="1:29" ht="14"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spans="1:29" ht="14"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spans="1:29" ht="14"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spans="1:29" ht="14"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spans="1:29" ht="14"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spans="1:29" ht="14"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spans="1:29" ht="14"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spans="1:29" ht="14"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spans="1:29" ht="14"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spans="1:29" ht="14"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spans="1:29" ht="14"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spans="1:29" ht="14"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spans="1:29" ht="14"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spans="1:29" ht="14"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spans="1:29" ht="14"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spans="1:29" ht="14"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spans="1:29" ht="14"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spans="1:29" ht="14"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spans="1:29" ht="14"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spans="1:29" ht="14"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spans="1:29" ht="14"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spans="1:29" ht="14"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spans="1:29" ht="14"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spans="1:29" ht="14"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spans="1:29" ht="14"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spans="1:29" ht="14"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spans="1:29" ht="14"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spans="1:29" ht="14"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spans="1:29" ht="14"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spans="1:29" ht="14"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spans="1:29" ht="14"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spans="1:29" ht="14"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spans="1:29" ht="14"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spans="1:29" ht="14"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spans="1:29" ht="14"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spans="1:29" ht="14"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spans="1:29" ht="14"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spans="1:29" ht="14"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spans="1:29" ht="14"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spans="1:29" ht="14"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spans="1:29" ht="14"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spans="1:29" ht="14"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spans="1:29" ht="14"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spans="1:29" ht="14"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spans="1:29" ht="14"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spans="1:29" ht="14"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spans="1:29" ht="14"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spans="1:29" ht="14"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spans="1:29" ht="14"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spans="1:29" ht="14"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spans="1:29" ht="14"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spans="1:29" ht="14"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spans="1:29" ht="14"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spans="1:29" ht="14"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spans="1:29" ht="14"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spans="1:29" ht="14"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spans="1:29" ht="14"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spans="1:29" ht="14"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spans="1:29" ht="14"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spans="1:29" ht="14"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spans="1:29" ht="14"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spans="1:29" ht="14"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spans="1:29" ht="14"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spans="1:29" ht="14"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spans="1:29" ht="14"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spans="1:29" ht="14"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spans="1:29" ht="14"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spans="1:29" ht="14"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spans="1:29" ht="14"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spans="1:29" ht="14"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spans="1:29" ht="14"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spans="1:29" ht="14"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spans="1:29" ht="14"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spans="1:29" ht="14"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spans="1:29" ht="14"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spans="1:29" ht="14"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spans="1:29" ht="14"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spans="1:29" ht="14"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spans="1:29" ht="14"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spans="1:29" ht="14"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spans="1:29" ht="14"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spans="1:29" ht="14"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spans="1:29" ht="14"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spans="1:29" ht="14"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spans="1:29" ht="14"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spans="1:29" ht="14"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sheetData>
  <pageMargins left="0.7" right="0.7" top="0.75" bottom="0.75" header="0" footer="0"/>
  <pageSetup paperSize="9" orientation="landscape"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31"/>
  <sheetViews>
    <sheetView workbookViewId="0">
      <selection activeCell="B9" sqref="B9"/>
    </sheetView>
  </sheetViews>
  <sheetFormatPr defaultColWidth="14.453125" defaultRowHeight="15" customHeight="1" x14ac:dyDescent="0.25"/>
  <cols>
    <col min="1" max="1" width="49.1796875" customWidth="1"/>
    <col min="2" max="2" width="83.26953125" customWidth="1"/>
    <col min="3" max="12" width="8.7265625" customWidth="1"/>
  </cols>
  <sheetData>
    <row r="1" spans="1:2" ht="28.5" customHeight="1" x14ac:dyDescent="0.6">
      <c r="B1" s="39" t="s">
        <v>52</v>
      </c>
    </row>
    <row r="2" spans="1:2" ht="26.25" customHeight="1" x14ac:dyDescent="0.25">
      <c r="B2" s="238" t="s">
        <v>106</v>
      </c>
    </row>
    <row r="3" spans="1:2" ht="12.75" customHeight="1" x14ac:dyDescent="0.35">
      <c r="A3" s="40"/>
      <c r="B3" s="239"/>
    </row>
    <row r="4" spans="1:2" ht="12.75" customHeight="1" x14ac:dyDescent="0.35">
      <c r="A4" s="41"/>
      <c r="B4" s="41"/>
    </row>
    <row r="5" spans="1:2" ht="12.75" customHeight="1" x14ac:dyDescent="0.35">
      <c r="A5" s="42" t="s">
        <v>53</v>
      </c>
      <c r="B5" s="117" t="s">
        <v>109</v>
      </c>
    </row>
    <row r="6" spans="1:2" ht="12.75" customHeight="1" x14ac:dyDescent="0.35">
      <c r="A6" s="42" t="s">
        <v>54</v>
      </c>
      <c r="B6" s="118">
        <v>18000000</v>
      </c>
    </row>
    <row r="7" spans="1:2" ht="12.75" customHeight="1" x14ac:dyDescent="0.35">
      <c r="A7" s="44" t="s">
        <v>55</v>
      </c>
      <c r="B7" s="117" t="s">
        <v>110</v>
      </c>
    </row>
    <row r="8" spans="1:2" ht="12.75" customHeight="1" x14ac:dyDescent="0.35">
      <c r="A8" s="44" t="s">
        <v>56</v>
      </c>
      <c r="B8" s="119">
        <v>44855</v>
      </c>
    </row>
    <row r="9" spans="1:2" ht="12.75" customHeight="1" x14ac:dyDescent="0.35">
      <c r="A9" s="44" t="s">
        <v>58</v>
      </c>
      <c r="B9" s="117" t="s">
        <v>111</v>
      </c>
    </row>
    <row r="10" spans="1:2" ht="12.75" customHeight="1" x14ac:dyDescent="0.35">
      <c r="A10" s="44" t="s">
        <v>59</v>
      </c>
      <c r="B10" s="119">
        <v>44886</v>
      </c>
    </row>
    <row r="11" spans="1:2" ht="12.75" customHeight="1" x14ac:dyDescent="0.35">
      <c r="A11" s="44" t="s">
        <v>60</v>
      </c>
      <c r="B11" s="117" t="s">
        <v>111</v>
      </c>
    </row>
    <row r="12" spans="1:2" ht="12.75" customHeight="1" x14ac:dyDescent="0.35">
      <c r="A12" s="44" t="s">
        <v>61</v>
      </c>
      <c r="B12" s="117" t="s">
        <v>112</v>
      </c>
    </row>
    <row r="13" spans="1:2" ht="12.75" customHeight="1" x14ac:dyDescent="0.35">
      <c r="A13" s="44" t="s">
        <v>62</v>
      </c>
      <c r="B13" s="117" t="s">
        <v>113</v>
      </c>
    </row>
    <row r="14" spans="1:2" ht="12.75" customHeight="1" x14ac:dyDescent="0.35">
      <c r="A14" s="44" t="s">
        <v>63</v>
      </c>
      <c r="B14" s="117" t="s">
        <v>114</v>
      </c>
    </row>
    <row r="15" spans="1:2" ht="12.75" customHeight="1" x14ac:dyDescent="0.35">
      <c r="A15" s="44" t="s">
        <v>64</v>
      </c>
      <c r="B15" s="117" t="s">
        <v>114</v>
      </c>
    </row>
    <row r="16" spans="1:2" ht="12.75" customHeight="1" x14ac:dyDescent="0.35">
      <c r="A16" s="44" t="s">
        <v>65</v>
      </c>
      <c r="B16" s="117" t="s">
        <v>114</v>
      </c>
    </row>
    <row r="17" spans="1:2" ht="12.75" customHeight="1" x14ac:dyDescent="0.35">
      <c r="A17" s="44" t="s">
        <v>66</v>
      </c>
      <c r="B17" s="117" t="s">
        <v>115</v>
      </c>
    </row>
    <row r="18" spans="1:2" ht="12.75" customHeight="1" x14ac:dyDescent="0.35">
      <c r="A18" s="44" t="s">
        <v>68</v>
      </c>
      <c r="B18" s="117" t="s">
        <v>67</v>
      </c>
    </row>
    <row r="19" spans="1:2" ht="12.75" customHeight="1" x14ac:dyDescent="0.35">
      <c r="A19" s="44" t="s">
        <v>69</v>
      </c>
      <c r="B19" s="117" t="s">
        <v>116</v>
      </c>
    </row>
    <row r="20" spans="1:2" ht="12.75" customHeight="1" x14ac:dyDescent="0.35">
      <c r="A20" s="44" t="s">
        <v>71</v>
      </c>
      <c r="B20" s="117" t="s">
        <v>114</v>
      </c>
    </row>
    <row r="21" spans="1:2" ht="12.75" customHeight="1" x14ac:dyDescent="0.35">
      <c r="A21" s="44" t="s">
        <v>72</v>
      </c>
      <c r="B21" s="117"/>
    </row>
    <row r="22" spans="1:2" ht="14.5" x14ac:dyDescent="0.35">
      <c r="A22" s="44" t="s">
        <v>73</v>
      </c>
      <c r="B22" s="117"/>
    </row>
    <row r="23" spans="1:2" ht="31" x14ac:dyDescent="0.7">
      <c r="A23" s="45" t="s">
        <v>74</v>
      </c>
      <c r="B23" s="120" t="s">
        <v>117</v>
      </c>
    </row>
    <row r="24" spans="1:2" ht="12.75" customHeight="1" x14ac:dyDescent="0.35">
      <c r="A24" s="44" t="s">
        <v>75</v>
      </c>
      <c r="B24" s="43" t="s">
        <v>76</v>
      </c>
    </row>
    <row r="25" spans="1:2" ht="12.75" customHeight="1" x14ac:dyDescent="0.35">
      <c r="A25" s="44" t="s">
        <v>77</v>
      </c>
      <c r="B25" s="43"/>
    </row>
    <row r="26" spans="1:2" ht="12.75" customHeight="1" x14ac:dyDescent="0.35">
      <c r="A26" s="44" t="s">
        <v>78</v>
      </c>
      <c r="B26" s="43" t="s">
        <v>79</v>
      </c>
    </row>
    <row r="27" spans="1:2" ht="12.75" customHeight="1" x14ac:dyDescent="0.35">
      <c r="A27" s="44" t="s">
        <v>80</v>
      </c>
      <c r="B27" s="43" t="s">
        <v>70</v>
      </c>
    </row>
    <row r="28" spans="1:2" ht="12.75" customHeight="1" x14ac:dyDescent="0.35">
      <c r="A28" s="44" t="s">
        <v>81</v>
      </c>
      <c r="B28" s="43" t="s">
        <v>57</v>
      </c>
    </row>
    <row r="29" spans="1:2" ht="12.75" customHeight="1" x14ac:dyDescent="0.25">
      <c r="A29" s="46" t="s">
        <v>82</v>
      </c>
      <c r="B29" s="47"/>
    </row>
    <row r="30" spans="1:2" ht="12.75" customHeight="1" x14ac:dyDescent="0.3">
      <c r="A30" s="240" t="s">
        <v>83</v>
      </c>
      <c r="B30" s="241"/>
    </row>
    <row r="31" spans="1:2" ht="12.75" customHeight="1" x14ac:dyDescent="0.25"/>
  </sheetData>
  <mergeCells count="2">
    <mergeCell ref="B2:B3"/>
    <mergeCell ref="A30:B30"/>
  </mergeCells>
  <pageMargins left="0.7" right="0.7" top="0.75" bottom="0.75" header="0" footer="0"/>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O16"/>
  <sheetViews>
    <sheetView workbookViewId="0">
      <selection activeCell="A8" sqref="A8"/>
    </sheetView>
  </sheetViews>
  <sheetFormatPr defaultColWidth="14.453125" defaultRowHeight="15" customHeight="1" x14ac:dyDescent="0.25"/>
  <cols>
    <col min="1" max="5" width="16.26953125" customWidth="1"/>
    <col min="6" max="15" width="8.7265625" customWidth="1"/>
  </cols>
  <sheetData>
    <row r="1" spans="1:15" ht="12.75" customHeight="1" x14ac:dyDescent="0.35">
      <c r="A1" s="10" t="s">
        <v>99</v>
      </c>
      <c r="B1" s="2"/>
      <c r="C1" s="2"/>
      <c r="D1" s="2"/>
      <c r="E1" s="2"/>
    </row>
    <row r="2" spans="1:15" ht="12.75" customHeight="1" x14ac:dyDescent="0.35">
      <c r="A2" s="10" t="s">
        <v>3</v>
      </c>
      <c r="B2" s="2"/>
      <c r="C2" s="2"/>
      <c r="D2" s="2"/>
      <c r="E2" s="2"/>
    </row>
    <row r="3" spans="1:15" ht="12.75" customHeight="1" x14ac:dyDescent="0.35">
      <c r="A3" s="10" t="s">
        <v>100</v>
      </c>
      <c r="B3" s="2"/>
      <c r="C3" s="2"/>
      <c r="D3" s="2"/>
      <c r="E3" s="2"/>
    </row>
    <row r="4" spans="1:15" ht="12.75" customHeight="1" x14ac:dyDescent="0.3">
      <c r="A4" s="2"/>
      <c r="B4" s="2"/>
      <c r="C4" s="2"/>
      <c r="D4" s="2"/>
      <c r="E4" s="2"/>
    </row>
    <row r="5" spans="1:15" ht="12.75" customHeight="1" x14ac:dyDescent="0.3">
      <c r="A5" s="14" t="s">
        <v>9</v>
      </c>
      <c r="B5" s="2"/>
      <c r="C5" s="2"/>
      <c r="D5" s="2"/>
      <c r="E5" s="2"/>
    </row>
    <row r="6" spans="1:15" ht="12.75" customHeight="1" x14ac:dyDescent="0.3">
      <c r="A6" s="2"/>
      <c r="B6" s="2"/>
      <c r="C6" s="2"/>
      <c r="D6" s="2"/>
      <c r="E6" s="2"/>
    </row>
    <row r="7" spans="1:15" ht="12.75" customHeight="1" x14ac:dyDescent="0.3">
      <c r="A7" s="19" t="s">
        <v>11</v>
      </c>
      <c r="B7" s="19" t="s">
        <v>12</v>
      </c>
      <c r="C7" s="19" t="s">
        <v>10</v>
      </c>
      <c r="D7" s="19" t="s">
        <v>13</v>
      </c>
      <c r="E7" s="19" t="s">
        <v>15</v>
      </c>
    </row>
    <row r="8" spans="1:15" ht="12.75" customHeight="1" x14ac:dyDescent="0.3">
      <c r="A8" s="19" t="s">
        <v>46</v>
      </c>
      <c r="B8" s="23"/>
      <c r="C8" s="23"/>
      <c r="D8" s="23">
        <f t="shared" ref="D8:D10" si="0">B8+C8</f>
        <v>0</v>
      </c>
      <c r="E8" s="19"/>
    </row>
    <row r="9" spans="1:15" ht="12.75" customHeight="1" x14ac:dyDescent="0.3">
      <c r="A9" s="19" t="s">
        <v>48</v>
      </c>
      <c r="B9" s="23"/>
      <c r="C9" s="23"/>
      <c r="D9" s="23">
        <f t="shared" si="0"/>
        <v>0</v>
      </c>
      <c r="E9" s="19"/>
    </row>
    <row r="10" spans="1:15" ht="12.75" customHeight="1" x14ac:dyDescent="0.3">
      <c r="A10" s="19" t="s">
        <v>49</v>
      </c>
      <c r="B10" s="23"/>
      <c r="C10" s="23"/>
      <c r="D10" s="23">
        <f t="shared" si="0"/>
        <v>0</v>
      </c>
      <c r="E10" s="19"/>
    </row>
    <row r="11" spans="1:15" ht="12.75" customHeight="1" x14ac:dyDescent="0.3">
      <c r="A11" s="2"/>
      <c r="B11" s="2"/>
      <c r="C11" s="2"/>
      <c r="D11" s="2"/>
      <c r="E11" s="2"/>
    </row>
    <row r="12" spans="1:15" ht="12.75" customHeight="1" x14ac:dyDescent="0.35">
      <c r="A12" s="14" t="s">
        <v>103</v>
      </c>
      <c r="B12" s="14"/>
      <c r="C12" s="14"/>
      <c r="D12" s="14"/>
      <c r="E12" s="14"/>
      <c r="F12" s="29"/>
      <c r="G12" s="29"/>
      <c r="H12" s="29"/>
      <c r="I12" s="29"/>
      <c r="J12" s="29"/>
      <c r="K12" s="29"/>
      <c r="L12" s="29"/>
      <c r="M12" s="29"/>
      <c r="N12" s="29"/>
      <c r="O12" s="29"/>
    </row>
    <row r="13" spans="1:15" ht="12.75" customHeight="1" x14ac:dyDescent="0.3">
      <c r="A13" s="2"/>
      <c r="B13" s="2"/>
      <c r="C13" s="2"/>
      <c r="D13" s="2"/>
      <c r="E13" s="2"/>
    </row>
    <row r="14" spans="1:15" ht="12.75" customHeight="1" x14ac:dyDescent="0.25"/>
    <row r="15" spans="1:15" ht="12.75" customHeight="1" x14ac:dyDescent="0.25"/>
    <row r="16" spans="1:15" ht="12.75" customHeight="1" x14ac:dyDescent="0.25"/>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Guidance</vt:lpstr>
      <vt:lpstr>Feedback (Detailed)</vt:lpstr>
      <vt:lpstr>Summary</vt:lpstr>
      <vt:lpstr>BID 1</vt:lpstr>
      <vt:lpstr>BID 2</vt:lpstr>
      <vt:lpstr>BID 3</vt:lpstr>
      <vt:lpstr>BID 4</vt:lpstr>
      <vt:lpstr>BID 5</vt:lpstr>
      <vt:lpstr>BID 6</vt:lpstr>
      <vt:lpstr>Weighted Qual Scores</vt:lpstr>
      <vt:lpstr>Weighted Comm Scores</vt:lpstr>
      <vt:lpstr>Feedback (Basic)</vt:lpstr>
      <vt:lpstr>Completion Report</vt:lpstr>
      <vt:lpstr>1 Page Relative Feedback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 Quiligotti</dc:creator>
  <cp:lastModifiedBy>Barney Harle</cp:lastModifiedBy>
  <cp:lastPrinted>2024-09-06T09:15:21Z</cp:lastPrinted>
  <dcterms:created xsi:type="dcterms:W3CDTF">2022-11-22T10:44:05Z</dcterms:created>
  <dcterms:modified xsi:type="dcterms:W3CDTF">2025-11-10T11:30:25Z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fc4922-3fd1-4789-82f2-615f80bb0c20_Enabled">
    <vt:lpwstr>true</vt:lpwstr>
  </property>
  <property fmtid="{D5CDD505-2E9C-101B-9397-08002B2CF9AE}" pid="3" name="MSIP_Label_8dfc4922-3fd1-4789-82f2-615f80bb0c20_SetDate">
    <vt:lpwstr>2022-11-22T10:43:46Z</vt:lpwstr>
  </property>
  <property fmtid="{D5CDD505-2E9C-101B-9397-08002B2CF9AE}" pid="4" name="MSIP_Label_8dfc4922-3fd1-4789-82f2-615f80bb0c20_Method">
    <vt:lpwstr>Privileged</vt:lpwstr>
  </property>
  <property fmtid="{D5CDD505-2E9C-101B-9397-08002B2CF9AE}" pid="5" name="MSIP_Label_8dfc4922-3fd1-4789-82f2-615f80bb0c20_Name">
    <vt:lpwstr>Public</vt:lpwstr>
  </property>
  <property fmtid="{D5CDD505-2E9C-101B-9397-08002B2CF9AE}" pid="6" name="MSIP_Label_8dfc4922-3fd1-4789-82f2-615f80bb0c20_SiteId">
    <vt:lpwstr>ca18acb0-3312-44f2-869d-5b01ed8bb47d</vt:lpwstr>
  </property>
  <property fmtid="{D5CDD505-2E9C-101B-9397-08002B2CF9AE}" pid="7" name="MSIP_Label_8dfc4922-3fd1-4789-82f2-615f80bb0c20_ActionId">
    <vt:lpwstr>b1bc0ffd-f160-475a-b74a-4bd2141ad092</vt:lpwstr>
  </property>
  <property fmtid="{D5CDD505-2E9C-101B-9397-08002B2CF9AE}" pid="8" name="MSIP_Label_8dfc4922-3fd1-4789-82f2-615f80bb0c20_ContentBits">
    <vt:lpwstr>0</vt:lpwstr>
  </property>
</Properties>
</file>